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4\COMPARACION DE PROPUESTAS\CB-CP-11-24  - CABLEADO DE RED CON FIBRA OPTICA\"/>
    </mc:Choice>
  </mc:AlternateContent>
  <xr:revisionPtr revIDLastSave="0" documentId="13_ncr:1_{F57BA0A8-381A-4C17-A98C-499F1018F0D3}" xr6:coauthVersionLast="47" xr6:coauthVersionMax="47" xr10:uidLastSave="{00000000-0000-0000-0000-000000000000}"/>
  <bookViews>
    <workbookView xWindow="390" yWindow="390" windowWidth="21075" windowHeight="12210" xr2:uid="{00000000-000D-0000-FFFF-FFFF00000000}"/>
  </bookViews>
  <sheets>
    <sheet name="ANEXO 1" sheetId="2" r:id="rId1"/>
  </sheets>
  <definedNames>
    <definedName name="_xlnm.Print_Area" localSheetId="0">'ANEXO 1'!$A$1:$J$24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4" i="2" l="1"/>
  <c r="H23" i="2"/>
  <c r="H16" i="2"/>
  <c r="H17" i="2"/>
  <c r="H18" i="2"/>
  <c r="H19" i="2"/>
  <c r="H20" i="2"/>
  <c r="H21" i="2"/>
  <c r="H15" i="2"/>
  <c r="H8" i="2"/>
  <c r="H9" i="2"/>
  <c r="H10" i="2"/>
  <c r="H11" i="2"/>
  <c r="H12" i="2"/>
  <c r="H7" i="2"/>
  <c r="K34" i="2" l="1"/>
  <c r="K35" i="2"/>
  <c r="H24" i="2" l="1"/>
  <c r="K26" i="2"/>
  <c r="M25" i="2"/>
  <c r="L25" i="2"/>
  <c r="K25" i="2"/>
  <c r="L26" i="2"/>
  <c r="O26" i="2"/>
  <c r="O25" i="2"/>
  <c r="N25" i="2"/>
  <c r="F24" i="2"/>
  <c r="M26" i="2" l="1"/>
  <c r="N26" i="2"/>
  <c r="R25" i="2" l="1"/>
  <c r="S25" i="2"/>
  <c r="R26" i="2"/>
  <c r="S26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YBLIN MARY VARGAS APONTE</author>
  </authors>
  <commentList>
    <comment ref="M25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YBLIN MARY VARGAS APONTE:</t>
        </r>
        <r>
          <rPr>
            <sz val="9"/>
            <color indexed="81"/>
            <rFont val="Tahoma"/>
            <family val="2"/>
          </rPr>
          <t xml:space="preserve">
china</t>
        </r>
      </text>
    </comment>
    <comment ref="N25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YBLIN MARY VARGAS APONTE:</t>
        </r>
        <r>
          <rPr>
            <sz val="9"/>
            <color indexed="81"/>
            <rFont val="Tahoma"/>
            <family val="2"/>
          </rPr>
          <t xml:space="preserve">
Cajas para 2 conexiones 100bs </t>
        </r>
      </text>
    </comment>
    <comment ref="O25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YBLIN MARY VARGAS APONTE:</t>
        </r>
        <r>
          <rPr>
            <sz val="9"/>
            <color indexed="81"/>
            <rFont val="Tahoma"/>
            <family val="2"/>
          </rPr>
          <t xml:space="preserve">
Patch panel para fibra con adaptadores  LC</t>
        </r>
      </text>
    </comment>
    <comment ref="M26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YBLIN MARY VARGAS APONTE:</t>
        </r>
        <r>
          <rPr>
            <sz val="9"/>
            <color indexed="81"/>
            <rFont val="Tahoma"/>
            <family val="2"/>
          </rPr>
          <t xml:space="preserve">
marca furukawa
</t>
        </r>
      </text>
    </comment>
    <comment ref="N26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YBLIN MARY VARGAS APONTE:</t>
        </r>
        <r>
          <rPr>
            <sz val="9"/>
            <color indexed="81"/>
            <rFont val="Tahoma"/>
            <family val="2"/>
          </rPr>
          <t xml:space="preserve">
bandeja de 1 RU para 24 tomas rackeable</t>
        </r>
      </text>
    </comment>
    <comment ref="O26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YBLIN MARY VARGAS APONTE:</t>
        </r>
        <r>
          <rPr>
            <sz val="9"/>
            <color indexed="81"/>
            <rFont val="Tahoma"/>
            <family val="2"/>
          </rPr>
          <t xml:space="preserve">
bandeja de 1 RU para 24 tomas rackeable</t>
        </r>
      </text>
    </comment>
  </commentList>
</comments>
</file>

<file path=xl/sharedStrings.xml><?xml version="1.0" encoding="utf-8"?>
<sst xmlns="http://schemas.openxmlformats.org/spreadsheetml/2006/main" count="40" uniqueCount="31">
  <si>
    <t>BLOQUE A</t>
  </si>
  <si>
    <t>PLANTA BAJA</t>
  </si>
  <si>
    <t>PRIMER PISO</t>
  </si>
  <si>
    <t>TERCER PISO</t>
  </si>
  <si>
    <t>CUARTO PISO</t>
  </si>
  <si>
    <t>QUINTO PISO</t>
  </si>
  <si>
    <t>BLOQUE B</t>
  </si>
  <si>
    <t>BLOQUE C</t>
  </si>
  <si>
    <t>TERRAZA</t>
  </si>
  <si>
    <t>PISO</t>
  </si>
  <si>
    <t>BLOQUE</t>
  </si>
  <si>
    <t>SEGUNDO PISO</t>
  </si>
  <si>
    <t>TOTAL</t>
  </si>
  <si>
    <t>COSTO1: FERSERV</t>
  </si>
  <si>
    <t>COSTO2: TSA</t>
  </si>
  <si>
    <t>PATCH CORD</t>
  </si>
  <si>
    <t>GESTION 2023</t>
  </si>
  <si>
    <t>GESTION 2024</t>
  </si>
  <si>
    <t>TOTAL TRANCEIVERS REQUERIDOS 40</t>
  </si>
  <si>
    <t>EN CUSTODIA EN TI</t>
  </si>
  <si>
    <t>Items</t>
  </si>
  <si>
    <t>NRO TRANCEIVERS DE 10GB (Cant. 20)</t>
  </si>
  <si>
    <t>NRO TRANCEIVERS DE 1GB (Cant. 20)</t>
  </si>
  <si>
    <t>Costo  Unitario FERSERV</t>
  </si>
  <si>
    <t>Costo  Unitario TSA</t>
  </si>
  <si>
    <t>Costo Total FERSERV</t>
  </si>
  <si>
    <t>Costo  Total TSA</t>
  </si>
  <si>
    <t>Cantidad</t>
  </si>
  <si>
    <t>DISTANCIA (m) APROXIMADA (GABINETE PRINCIPAL - GABINETES SECUNDARIOS)</t>
  </si>
  <si>
    <t>PUNTOS DE CONEXIÓN  DUPLEX (GABINETE PRINCIPAL A GABINETES SECUNDARIOS)</t>
  </si>
  <si>
    <t>ANEXO IV
ITEMS REQUERIDOS PARA LA INSTALACION DE FIBRA OPTICA 
 DESDE DATA CENTER A IDF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</si>
</sst>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4"/>
      <color theme="1"/>
      <name val="Arial Narrow"/>
      <family val="2"/>
    </font>
    <font>
      <b/>
      <sz val="14"/>
      <color theme="1"/>
      <name val="Arial Narrow"/>
      <family val="2"/>
    </font>
    <font>
      <b/>
      <sz val="16"/>
      <color theme="1"/>
      <name val="Calibri"/>
      <family val="2"/>
      <scheme val="minor"/>
    </font>
    <font>
      <b/>
      <sz val="18"/>
      <color theme="1"/>
      <name val="Arial Narrow"/>
      <family val="2"/>
    </font>
    <font>
      <b/>
      <sz val="14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11">
    <fill>
      <patternFill patternType="none"/>
    </fill>
    <fill>
      <patternFill patternType="gray125"/>
    </fill>
    <fill>
      <patternFill patternType="mediumGray"/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gray125">
        <bgColor theme="5" tint="0.79998168889431442"/>
      </patternFill>
    </fill>
    <fill>
      <patternFill patternType="gray125">
        <bgColor theme="8" tint="0.79998168889431442"/>
      </patternFill>
    </fill>
    <fill>
      <patternFill patternType="solid">
        <fgColor theme="4" tint="0.79998168889431442"/>
        <bgColor indexed="64"/>
      </patternFill>
    </fill>
    <fill>
      <patternFill patternType="gray125">
        <bgColor theme="4" tint="0.7999816888943144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2" fillId="0" borderId="0" xfId="0" applyFont="1"/>
    <xf numFmtId="0" fontId="0" fillId="2" borderId="1" xfId="0" applyFill="1" applyBorder="1"/>
    <xf numFmtId="0" fontId="3" fillId="0" borderId="1" xfId="0" applyFont="1" applyBorder="1"/>
    <xf numFmtId="1" fontId="3" fillId="0" borderId="1" xfId="0" applyNumberFormat="1" applyFont="1" applyBorder="1"/>
    <xf numFmtId="0" fontId="3" fillId="2" borderId="1" xfId="0" applyFont="1" applyFill="1" applyBorder="1"/>
    <xf numFmtId="1" fontId="3" fillId="2" borderId="1" xfId="0" applyNumberFormat="1" applyFont="1" applyFill="1" applyBorder="1"/>
    <xf numFmtId="0" fontId="5" fillId="0" borderId="0" xfId="0" applyFont="1"/>
    <xf numFmtId="0" fontId="1" fillId="3" borderId="1" xfId="0" applyFont="1" applyFill="1" applyBorder="1"/>
    <xf numFmtId="0" fontId="0" fillId="3" borderId="1" xfId="0" applyFill="1" applyBorder="1"/>
    <xf numFmtId="1" fontId="3" fillId="3" borderId="1" xfId="0" applyNumberFormat="1" applyFont="1" applyFill="1" applyBorder="1"/>
    <xf numFmtId="0" fontId="1" fillId="4" borderId="1" xfId="0" applyFont="1" applyFill="1" applyBorder="1"/>
    <xf numFmtId="0" fontId="0" fillId="4" borderId="1" xfId="0" applyFill="1" applyBorder="1"/>
    <xf numFmtId="1" fontId="3" fillId="4" borderId="1" xfId="0" applyNumberFormat="1" applyFont="1" applyFill="1" applyBorder="1"/>
    <xf numFmtId="1" fontId="6" fillId="3" borderId="1" xfId="0" applyNumberFormat="1" applyFont="1" applyFill="1" applyBorder="1"/>
    <xf numFmtId="0" fontId="1" fillId="0" borderId="0" xfId="0" applyFont="1" applyAlignment="1">
      <alignment horizontal="center" vertical="center" wrapText="1"/>
    </xf>
    <xf numFmtId="0" fontId="1" fillId="0" borderId="0" xfId="0" applyFont="1"/>
    <xf numFmtId="0" fontId="0" fillId="5" borderId="1" xfId="0" applyFill="1" applyBorder="1"/>
    <xf numFmtId="0" fontId="0" fillId="6" borderId="1" xfId="0" applyFill="1" applyBorder="1"/>
    <xf numFmtId="0" fontId="0" fillId="3" borderId="3" xfId="0" applyFill="1" applyBorder="1" applyAlignment="1">
      <alignment horizontal="right" wrapText="1"/>
    </xf>
    <xf numFmtId="0" fontId="0" fillId="3" borderId="4" xfId="0" applyFill="1" applyBorder="1"/>
    <xf numFmtId="0" fontId="0" fillId="4" borderId="3" xfId="0" applyFill="1" applyBorder="1" applyAlignment="1">
      <alignment horizontal="right" wrapText="1"/>
    </xf>
    <xf numFmtId="0" fontId="0" fillId="4" borderId="4" xfId="0" applyFill="1" applyBorder="1"/>
    <xf numFmtId="0" fontId="1" fillId="0" borderId="14" xfId="0" applyFont="1" applyBorder="1"/>
    <xf numFmtId="0" fontId="0" fillId="1" borderId="9" xfId="0" applyFill="1" applyBorder="1"/>
    <xf numFmtId="1" fontId="0" fillId="1" borderId="9" xfId="0" applyNumberFormat="1" applyFill="1" applyBorder="1"/>
    <xf numFmtId="1" fontId="0" fillId="0" borderId="10" xfId="0" applyNumberFormat="1" applyBorder="1"/>
    <xf numFmtId="0" fontId="1" fillId="0" borderId="15" xfId="0" applyFont="1" applyBorder="1"/>
    <xf numFmtId="0" fontId="1" fillId="0" borderId="16" xfId="0" applyFont="1" applyBorder="1"/>
    <xf numFmtId="0" fontId="1" fillId="0" borderId="8" xfId="0" applyFont="1" applyBorder="1"/>
    <xf numFmtId="0" fontId="7" fillId="3" borderId="3" xfId="0" applyFont="1" applyFill="1" applyBorder="1" applyAlignment="1">
      <alignment horizontal="right" wrapText="1"/>
    </xf>
    <xf numFmtId="0" fontId="7" fillId="5" borderId="1" xfId="0" applyFont="1" applyFill="1" applyBorder="1" applyAlignment="1">
      <alignment horizontal="right" wrapText="1"/>
    </xf>
    <xf numFmtId="0" fontId="7" fillId="3" borderId="1" xfId="0" applyFont="1" applyFill="1" applyBorder="1" applyAlignment="1">
      <alignment horizontal="right" wrapText="1"/>
    </xf>
    <xf numFmtId="0" fontId="7" fillId="3" borderId="4" xfId="0" applyFont="1" applyFill="1" applyBorder="1" applyAlignment="1">
      <alignment horizontal="right" wrapText="1"/>
    </xf>
    <xf numFmtId="0" fontId="7" fillId="7" borderId="5" xfId="0" applyFont="1" applyFill="1" applyBorder="1" applyAlignment="1">
      <alignment horizontal="right" wrapText="1"/>
    </xf>
    <xf numFmtId="0" fontId="7" fillId="8" borderId="6" xfId="0" applyFont="1" applyFill="1" applyBorder="1"/>
    <xf numFmtId="0" fontId="7" fillId="7" borderId="6" xfId="0" applyFont="1" applyFill="1" applyBorder="1"/>
    <xf numFmtId="0" fontId="7" fillId="7" borderId="7" xfId="0" applyFont="1" applyFill="1" applyBorder="1"/>
    <xf numFmtId="1" fontId="3" fillId="7" borderId="1" xfId="0" applyNumberFormat="1" applyFont="1" applyFill="1" applyBorder="1"/>
    <xf numFmtId="1" fontId="6" fillId="7" borderId="1" xfId="0" applyNumberFormat="1" applyFont="1" applyFill="1" applyBorder="1"/>
    <xf numFmtId="0" fontId="1" fillId="0" borderId="17" xfId="0" applyFont="1" applyBorder="1" applyAlignment="1">
      <alignment horizontal="center"/>
    </xf>
    <xf numFmtId="0" fontId="1" fillId="9" borderId="1" xfId="0" applyFont="1" applyFill="1" applyBorder="1"/>
    <xf numFmtId="0" fontId="0" fillId="9" borderId="1" xfId="0" applyFill="1" applyBorder="1"/>
    <xf numFmtId="1" fontId="4" fillId="9" borderId="1" xfId="0" applyNumberFormat="1" applyFont="1" applyFill="1" applyBorder="1"/>
    <xf numFmtId="0" fontId="1" fillId="9" borderId="1" xfId="0" applyFont="1" applyFill="1" applyBorder="1" applyAlignment="1">
      <alignment horizontal="center" vertical="center" wrapText="1"/>
    </xf>
    <xf numFmtId="0" fontId="0" fillId="10" borderId="1" xfId="0" applyFill="1" applyBorder="1"/>
    <xf numFmtId="0" fontId="1" fillId="10" borderId="1" xfId="0" applyFont="1" applyFill="1" applyBorder="1"/>
    <xf numFmtId="0" fontId="0" fillId="0" borderId="18" xfId="0" applyBorder="1"/>
    <xf numFmtId="0" fontId="6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" fillId="0" borderId="17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2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567789</xdr:rowOff>
    </xdr:from>
    <xdr:to>
      <xdr:col>9</xdr:col>
      <xdr:colOff>670184</xdr:colOff>
      <xdr:row>2</xdr:row>
      <xdr:rowOff>1949823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3081B24-8C35-4621-9AC8-49BDD8CA90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408230"/>
          <a:ext cx="11326978" cy="55394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44"/>
  <sheetViews>
    <sheetView showGridLines="0" tabSelected="1" view="pageBreakPreview" zoomScale="85" zoomScaleNormal="85" zoomScaleSheetLayoutView="85" workbookViewId="0">
      <selection sqref="A1:J1"/>
    </sheetView>
  </sheetViews>
  <sheetFormatPr baseColWidth="10" defaultRowHeight="15" x14ac:dyDescent="0.25"/>
  <cols>
    <col min="4" max="4" width="16" customWidth="1"/>
    <col min="5" max="5" width="20.42578125" customWidth="1"/>
    <col min="6" max="6" width="26.7109375" customWidth="1"/>
    <col min="7" max="7" width="21.28515625" customWidth="1"/>
    <col min="8" max="10" width="20.5703125" customWidth="1"/>
    <col min="11" max="11" width="16.85546875" customWidth="1"/>
    <col min="12" max="12" width="12.7109375" customWidth="1"/>
    <col min="13" max="13" width="13.85546875" customWidth="1"/>
    <col min="14" max="14" width="15.85546875" bestFit="1" customWidth="1"/>
    <col min="15" max="15" width="18.140625" customWidth="1"/>
    <col min="16" max="16" width="39.5703125" hidden="1" customWidth="1"/>
    <col min="17" max="17" width="13.85546875" hidden="1" customWidth="1"/>
    <col min="18" max="18" width="21.140625" hidden="1" customWidth="1"/>
    <col min="19" max="19" width="25.28515625" hidden="1" customWidth="1"/>
    <col min="20" max="20" width="20.5703125" bestFit="1" customWidth="1"/>
  </cols>
  <sheetData>
    <row r="1" spans="1:20" ht="96" customHeight="1" x14ac:dyDescent="0.25">
      <c r="A1" s="55" t="s">
        <v>30</v>
      </c>
      <c r="B1" s="55"/>
      <c r="C1" s="55"/>
      <c r="D1" s="55"/>
      <c r="E1" s="55"/>
      <c r="F1" s="55"/>
      <c r="G1" s="55"/>
      <c r="H1" s="55"/>
      <c r="I1" s="55"/>
      <c r="J1" s="55"/>
      <c r="K1" s="17"/>
      <c r="L1" s="17"/>
      <c r="M1" s="17"/>
      <c r="N1" s="17"/>
      <c r="O1" s="17"/>
    </row>
    <row r="2" spans="1:20" ht="327" customHeight="1" x14ac:dyDescent="0.25"/>
    <row r="3" spans="1:20" ht="175.5" customHeight="1" x14ac:dyDescent="0.25"/>
    <row r="4" spans="1:20" ht="10.5" customHeight="1" x14ac:dyDescent="0.25">
      <c r="D4" s="49"/>
      <c r="E4" s="49"/>
      <c r="F4" s="49"/>
      <c r="G4" s="49"/>
      <c r="H4" s="49"/>
      <c r="I4" s="50"/>
      <c r="J4" s="50"/>
      <c r="K4" s="50"/>
      <c r="L4" s="50"/>
      <c r="M4" s="50"/>
      <c r="N4" s="50"/>
      <c r="O4" s="50"/>
      <c r="P4" s="49"/>
      <c r="Q4" s="49"/>
      <c r="R4" s="16"/>
      <c r="S4" s="16"/>
      <c r="T4" s="16"/>
    </row>
    <row r="5" spans="1:20" ht="75" x14ac:dyDescent="0.25">
      <c r="D5" s="45" t="s">
        <v>10</v>
      </c>
      <c r="E5" s="45" t="s">
        <v>9</v>
      </c>
      <c r="F5" s="45" t="s">
        <v>28</v>
      </c>
      <c r="G5" s="45" t="s">
        <v>29</v>
      </c>
      <c r="H5" s="45" t="s">
        <v>15</v>
      </c>
      <c r="I5" s="48"/>
    </row>
    <row r="6" spans="1:20" x14ac:dyDescent="0.25">
      <c r="D6" s="47" t="s">
        <v>0</v>
      </c>
      <c r="E6" s="46"/>
      <c r="F6" s="46"/>
      <c r="G6" s="46"/>
      <c r="H6" s="46"/>
    </row>
    <row r="7" spans="1:20" ht="18" x14ac:dyDescent="0.25">
      <c r="D7" s="1"/>
      <c r="E7" s="1" t="s">
        <v>1</v>
      </c>
      <c r="F7" s="4">
        <v>19</v>
      </c>
      <c r="G7" s="5">
        <v>2</v>
      </c>
      <c r="H7" s="5">
        <f>G7*2</f>
        <v>4</v>
      </c>
    </row>
    <row r="8" spans="1:20" ht="18" x14ac:dyDescent="0.25">
      <c r="D8" s="1"/>
      <c r="E8" s="1" t="s">
        <v>2</v>
      </c>
      <c r="F8" s="4">
        <v>21</v>
      </c>
      <c r="G8" s="5">
        <v>2</v>
      </c>
      <c r="H8" s="5">
        <f t="shared" ref="H8:H12" si="0">G8*2</f>
        <v>4</v>
      </c>
    </row>
    <row r="9" spans="1:20" ht="18" x14ac:dyDescent="0.25">
      <c r="D9" s="1"/>
      <c r="E9" s="1" t="s">
        <v>11</v>
      </c>
      <c r="F9" s="4">
        <v>12</v>
      </c>
      <c r="G9" s="5">
        <v>1</v>
      </c>
      <c r="H9" s="5">
        <f t="shared" si="0"/>
        <v>2</v>
      </c>
    </row>
    <row r="10" spans="1:20" ht="18" x14ac:dyDescent="0.25">
      <c r="D10" s="1"/>
      <c r="E10" s="1" t="s">
        <v>3</v>
      </c>
      <c r="F10" s="4">
        <v>17</v>
      </c>
      <c r="G10" s="5">
        <v>1</v>
      </c>
      <c r="H10" s="5">
        <f t="shared" si="0"/>
        <v>2</v>
      </c>
    </row>
    <row r="11" spans="1:20" ht="18" x14ac:dyDescent="0.25">
      <c r="D11" s="1"/>
      <c r="E11" s="1" t="s">
        <v>4</v>
      </c>
      <c r="F11" s="4">
        <v>15</v>
      </c>
      <c r="G11" s="5">
        <v>1</v>
      </c>
      <c r="H11" s="5">
        <f t="shared" si="0"/>
        <v>2</v>
      </c>
    </row>
    <row r="12" spans="1:20" ht="18" x14ac:dyDescent="0.25">
      <c r="D12" s="1"/>
      <c r="E12" s="1" t="s">
        <v>5</v>
      </c>
      <c r="F12" s="4">
        <v>24</v>
      </c>
      <c r="G12" s="5">
        <v>3</v>
      </c>
      <c r="H12" s="5">
        <f t="shared" si="0"/>
        <v>6</v>
      </c>
    </row>
    <row r="13" spans="1:20" ht="18" x14ac:dyDescent="0.25">
      <c r="D13" s="3"/>
      <c r="E13" s="3"/>
      <c r="F13" s="6"/>
      <c r="G13" s="7"/>
      <c r="H13" s="7"/>
    </row>
    <row r="14" spans="1:20" x14ac:dyDescent="0.25">
      <c r="D14" s="47" t="s">
        <v>6</v>
      </c>
      <c r="E14" s="46"/>
      <c r="F14" s="46"/>
      <c r="G14" s="46"/>
      <c r="H14" s="46"/>
    </row>
    <row r="15" spans="1:20" ht="18" x14ac:dyDescent="0.25">
      <c r="D15" s="1"/>
      <c r="E15" s="1" t="s">
        <v>1</v>
      </c>
      <c r="F15" s="4">
        <v>40</v>
      </c>
      <c r="G15" s="5">
        <v>3</v>
      </c>
      <c r="H15" s="5">
        <f>G15*2</f>
        <v>6</v>
      </c>
    </row>
    <row r="16" spans="1:20" ht="18" x14ac:dyDescent="0.25">
      <c r="D16" s="1"/>
      <c r="E16" s="1" t="s">
        <v>2</v>
      </c>
      <c r="F16" s="4">
        <v>34</v>
      </c>
      <c r="G16" s="5">
        <v>1</v>
      </c>
      <c r="H16" s="5">
        <f t="shared" ref="H16:H21" si="1">G16*2</f>
        <v>2</v>
      </c>
    </row>
    <row r="17" spans="4:19" ht="18" x14ac:dyDescent="0.25">
      <c r="D17" s="1"/>
      <c r="E17" s="1" t="s">
        <v>11</v>
      </c>
      <c r="F17" s="4">
        <v>30</v>
      </c>
      <c r="G17" s="5">
        <v>1</v>
      </c>
      <c r="H17" s="5">
        <f t="shared" si="1"/>
        <v>2</v>
      </c>
    </row>
    <row r="18" spans="4:19" ht="18" x14ac:dyDescent="0.25">
      <c r="D18" s="1"/>
      <c r="E18" s="1" t="s">
        <v>3</v>
      </c>
      <c r="F18" s="4">
        <v>34</v>
      </c>
      <c r="G18" s="5">
        <v>1</v>
      </c>
      <c r="H18" s="5">
        <f t="shared" si="1"/>
        <v>2</v>
      </c>
    </row>
    <row r="19" spans="4:19" ht="18" x14ac:dyDescent="0.25">
      <c r="D19" s="1"/>
      <c r="E19" s="1" t="s">
        <v>4</v>
      </c>
      <c r="F19" s="4">
        <v>36</v>
      </c>
      <c r="G19" s="5">
        <v>1</v>
      </c>
      <c r="H19" s="5">
        <f t="shared" si="1"/>
        <v>2</v>
      </c>
    </row>
    <row r="20" spans="4:19" ht="18" x14ac:dyDescent="0.25">
      <c r="D20" s="1"/>
      <c r="E20" s="1" t="s">
        <v>5</v>
      </c>
      <c r="F20" s="4">
        <v>44</v>
      </c>
      <c r="G20" s="5">
        <v>1</v>
      </c>
      <c r="H20" s="5">
        <f t="shared" si="1"/>
        <v>2</v>
      </c>
    </row>
    <row r="21" spans="4:19" ht="18" x14ac:dyDescent="0.25">
      <c r="D21" s="1"/>
      <c r="E21" s="1" t="s">
        <v>8</v>
      </c>
      <c r="F21" s="4">
        <v>52</v>
      </c>
      <c r="G21" s="5">
        <v>1</v>
      </c>
      <c r="H21" s="5">
        <f t="shared" si="1"/>
        <v>2</v>
      </c>
    </row>
    <row r="22" spans="4:19" x14ac:dyDescent="0.25">
      <c r="D22" s="47" t="s">
        <v>7</v>
      </c>
      <c r="E22" s="46"/>
      <c r="F22" s="46"/>
      <c r="G22" s="46"/>
      <c r="H22" s="46"/>
    </row>
    <row r="23" spans="4:19" ht="18" x14ac:dyDescent="0.25">
      <c r="D23" s="1"/>
      <c r="E23" s="1" t="s">
        <v>1</v>
      </c>
      <c r="F23" s="4">
        <v>73</v>
      </c>
      <c r="G23" s="5">
        <v>1</v>
      </c>
      <c r="H23" s="5">
        <f>G21*2</f>
        <v>2</v>
      </c>
    </row>
    <row r="24" spans="4:19" ht="18" x14ac:dyDescent="0.25">
      <c r="D24" s="42" t="s">
        <v>12</v>
      </c>
      <c r="E24" s="43"/>
      <c r="F24" s="44">
        <f t="shared" ref="F24" si="2">SUM(F7:F23)</f>
        <v>451</v>
      </c>
      <c r="G24" s="44">
        <f>SUM(G7:G23)</f>
        <v>20</v>
      </c>
      <c r="H24" s="44">
        <f>SUM(H7:H23)</f>
        <v>40</v>
      </c>
    </row>
    <row r="25" spans="4:19" ht="23.25" hidden="1" x14ac:dyDescent="0.35">
      <c r="D25" s="9" t="s">
        <v>13</v>
      </c>
      <c r="E25" s="10"/>
      <c r="F25" s="11"/>
      <c r="G25" s="11"/>
      <c r="H25" s="11"/>
      <c r="I25" s="11"/>
      <c r="J25" s="11"/>
      <c r="K25" s="11" t="e">
        <f>(SUM(#REF!)*318)</f>
        <v>#REF!</v>
      </c>
      <c r="L25" s="11" t="e">
        <f>#REF!+K34</f>
        <v>#REF!</v>
      </c>
      <c r="M25" s="11" t="e">
        <f>#REF!*151</f>
        <v>#REF!</v>
      </c>
      <c r="N25" s="11" t="e">
        <f>#REF!*100</f>
        <v>#REF!</v>
      </c>
      <c r="O25" s="11" t="e">
        <f>#REF!*1434</f>
        <v>#REF!</v>
      </c>
      <c r="P25" s="11">
        <v>16856</v>
      </c>
      <c r="Q25" s="11">
        <v>13000</v>
      </c>
      <c r="R25" s="15" t="e">
        <f>#REF!+K25+N25+O25+P25+Q25</f>
        <v>#REF!</v>
      </c>
      <c r="S25" s="15" t="e">
        <f>SUM(G25:Q25)</f>
        <v>#REF!</v>
      </c>
    </row>
    <row r="26" spans="4:19" ht="23.25" hidden="1" x14ac:dyDescent="0.35">
      <c r="D26" s="12" t="s">
        <v>14</v>
      </c>
      <c r="E26" s="13"/>
      <c r="F26" s="14"/>
      <c r="G26" s="14"/>
      <c r="H26" s="14"/>
      <c r="I26" s="14"/>
      <c r="J26" s="14"/>
      <c r="K26" s="14" t="e">
        <f>(SUM(#REF!)*300)</f>
        <v>#REF!</v>
      </c>
      <c r="L26" s="14" t="e">
        <f>#REF!+K35</f>
        <v>#REF!</v>
      </c>
      <c r="M26" s="14" t="e">
        <f>#REF!*245</f>
        <v>#REF!</v>
      </c>
      <c r="N26" s="14" t="e">
        <f>#REF!*460</f>
        <v>#REF!</v>
      </c>
      <c r="O26" s="14" t="e">
        <f>#REF!*460</f>
        <v>#REF!</v>
      </c>
      <c r="P26" s="14">
        <v>13000</v>
      </c>
      <c r="Q26" s="39">
        <v>13000</v>
      </c>
      <c r="R26" s="40" t="e">
        <f>#REF!+K26+N26+O26+P26+Q26</f>
        <v>#REF!</v>
      </c>
      <c r="S26" s="40" t="e">
        <f>SUM(G26:Q26)</f>
        <v>#REF!</v>
      </c>
    </row>
    <row r="27" spans="4:19" hidden="1" x14ac:dyDescent="0.25"/>
    <row r="28" spans="4:19" ht="21.75" hidden="1" thickBot="1" x14ac:dyDescent="0.4">
      <c r="E28" s="54" t="s">
        <v>18</v>
      </c>
      <c r="F28" s="52"/>
      <c r="G28" s="52"/>
      <c r="H28" s="52"/>
      <c r="I28" s="52"/>
      <c r="J28" s="52"/>
      <c r="K28" s="53"/>
      <c r="M28" s="8"/>
    </row>
    <row r="29" spans="4:19" ht="21" hidden="1" customHeight="1" thickBot="1" x14ac:dyDescent="0.3">
      <c r="E29" s="24" t="s">
        <v>20</v>
      </c>
      <c r="F29" s="41" t="s">
        <v>21</v>
      </c>
      <c r="G29" s="51" t="s">
        <v>22</v>
      </c>
      <c r="H29" s="52"/>
      <c r="I29" s="52"/>
      <c r="J29" s="52"/>
      <c r="K29" s="53"/>
      <c r="L29" s="17"/>
      <c r="M29" s="17"/>
    </row>
    <row r="30" spans="4:19" ht="15.75" hidden="1" thickBot="1" x14ac:dyDescent="0.3">
      <c r="E30" s="24"/>
      <c r="F30" s="28" t="s">
        <v>16</v>
      </c>
      <c r="G30" s="28" t="s">
        <v>16</v>
      </c>
      <c r="H30" s="28" t="s">
        <v>19</v>
      </c>
      <c r="I30" s="28"/>
      <c r="J30" s="28" t="s">
        <v>19</v>
      </c>
      <c r="K30" s="29" t="s">
        <v>17</v>
      </c>
      <c r="L30" s="17"/>
      <c r="M30" s="17"/>
    </row>
    <row r="31" spans="4:19" hidden="1" x14ac:dyDescent="0.25">
      <c r="E31" s="30" t="s">
        <v>27</v>
      </c>
      <c r="F31" s="25">
        <v>7</v>
      </c>
      <c r="G31" s="26">
        <v>14</v>
      </c>
      <c r="H31" s="26">
        <v>6</v>
      </c>
      <c r="I31" s="26"/>
      <c r="J31" s="26">
        <v>6</v>
      </c>
      <c r="K31" s="27">
        <v>0</v>
      </c>
      <c r="L31" s="17"/>
      <c r="M31" s="17"/>
    </row>
    <row r="32" spans="4:19" ht="52.5" hidden="1" customHeight="1" x14ac:dyDescent="0.25">
      <c r="E32" s="20" t="s">
        <v>23</v>
      </c>
      <c r="F32" s="18"/>
      <c r="G32" s="18"/>
      <c r="H32" s="18"/>
      <c r="I32" s="18"/>
      <c r="J32" s="18"/>
      <c r="K32" s="21">
        <v>630</v>
      </c>
      <c r="L32" s="17"/>
    </row>
    <row r="33" spans="5:20" hidden="1" x14ac:dyDescent="0.25">
      <c r="E33" s="22" t="s">
        <v>24</v>
      </c>
      <c r="F33" s="19"/>
      <c r="G33" s="19"/>
      <c r="H33" s="19"/>
      <c r="I33" s="19"/>
      <c r="J33" s="19"/>
      <c r="K33" s="23">
        <v>630</v>
      </c>
      <c r="L33" s="17"/>
    </row>
    <row r="34" spans="5:20" ht="37.5" hidden="1" x14ac:dyDescent="0.3">
      <c r="E34" s="31" t="s">
        <v>25</v>
      </c>
      <c r="F34" s="32"/>
      <c r="G34" s="33"/>
      <c r="H34" s="33"/>
      <c r="I34" s="33"/>
      <c r="J34" s="33"/>
      <c r="K34" s="34">
        <f>K31*K32</f>
        <v>0</v>
      </c>
      <c r="L34" s="17"/>
    </row>
    <row r="35" spans="5:20" ht="19.5" hidden="1" thickBot="1" x14ac:dyDescent="0.35">
      <c r="E35" s="35" t="s">
        <v>26</v>
      </c>
      <c r="F35" s="36"/>
      <c r="G35" s="37"/>
      <c r="H35" s="37"/>
      <c r="I35" s="37"/>
      <c r="J35" s="37"/>
      <c r="K35" s="38">
        <f>K33*K31</f>
        <v>0</v>
      </c>
    </row>
    <row r="36" spans="5:20" hidden="1" x14ac:dyDescent="0.25"/>
    <row r="37" spans="5:20" hidden="1" x14ac:dyDescent="0.25"/>
    <row r="44" spans="5:20" ht="26.25" x14ac:dyDescent="0.4">
      <c r="M44" s="2"/>
      <c r="N44" s="2"/>
      <c r="O44" s="2"/>
      <c r="P44" s="2"/>
      <c r="Q44" s="2"/>
      <c r="R44" s="2"/>
      <c r="S44" s="2"/>
      <c r="T44" s="2"/>
    </row>
  </sheetData>
  <mergeCells count="4">
    <mergeCell ref="D4:Q4"/>
    <mergeCell ref="G29:K29"/>
    <mergeCell ref="E28:K28"/>
    <mergeCell ref="A1:J1"/>
  </mergeCells>
  <pageMargins left="0.70866141732283472" right="0.70866141732283472" top="0.74803149606299213" bottom="0.74803149606299213" header="0.31496062992125984" footer="0.31496062992125984"/>
  <pageSetup scale="49" orientation="portrait" r:id="rId1"/>
  <colBreaks count="1" manualBreakCount="1">
    <brk id="10" max="1048575" man="1"/>
  </col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1</vt:lpstr>
      <vt:lpstr>'ANEXO 1'!Área_de_impresión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Filomon</dc:creator>
  <cp:lastModifiedBy>ARIEL FERNANDO CHIPANA QUILO</cp:lastModifiedBy>
  <cp:lastPrinted>2024-04-03T14:24:11Z</cp:lastPrinted>
  <dcterms:created xsi:type="dcterms:W3CDTF">2023-07-12T00:47:45Z</dcterms:created>
  <dcterms:modified xsi:type="dcterms:W3CDTF">2024-04-03T14:24:24Z</dcterms:modified>
</cp:coreProperties>
</file>