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r.diaz\Desktop\compras directas herman\COMPRAS MENORES\CB-CM-BCA-33A-2021 ADQUICISION MEDICAMENTOS\"/>
    </mc:Choice>
  </mc:AlternateContent>
  <bookViews>
    <workbookView xWindow="0" yWindow="0" windowWidth="28800" windowHeight="11835"/>
  </bookViews>
  <sheets>
    <sheet name="cotiz1" sheetId="1" r:id="rId1"/>
  </sheets>
  <externalReferences>
    <externalReference r:id="rId2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cotiz1!$A$14:$L$34</definedName>
    <definedName name="_xlnm.Print_Titles" localSheetId="0">cotiz1!$14:$14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34" i="1"/>
  <c r="C34" i="1"/>
  <c r="B34" i="1"/>
  <c r="E32" i="1"/>
  <c r="E31" i="1"/>
  <c r="D31" i="1"/>
  <c r="C31" i="1"/>
  <c r="B31" i="1"/>
  <c r="E29" i="1"/>
  <c r="E28" i="1"/>
  <c r="D28" i="1"/>
  <c r="C28" i="1"/>
  <c r="B28" i="1"/>
  <c r="E26" i="1"/>
  <c r="E25" i="1"/>
  <c r="D25" i="1"/>
  <c r="C25" i="1"/>
  <c r="B25" i="1"/>
  <c r="E24" i="1"/>
  <c r="D24" i="1"/>
  <c r="C24" i="1"/>
  <c r="B24" i="1"/>
  <c r="E23" i="1"/>
  <c r="D23" i="1"/>
  <c r="C23" i="1"/>
  <c r="B23" i="1"/>
  <c r="E22" i="1"/>
  <c r="D22" i="1"/>
  <c r="C22" i="1"/>
  <c r="B22" i="1"/>
  <c r="E20" i="1"/>
  <c r="E19" i="1"/>
  <c r="D19" i="1"/>
  <c r="C19" i="1"/>
  <c r="B19" i="1"/>
  <c r="E17" i="1"/>
  <c r="E16" i="1"/>
  <c r="D16" i="1"/>
  <c r="C16" i="1"/>
  <c r="B16" i="1"/>
  <c r="E15" i="1"/>
  <c r="D15" i="1"/>
  <c r="C15" i="1"/>
  <c r="B15" i="1"/>
  <c r="H6" i="1"/>
</calcChain>
</file>

<file path=xl/sharedStrings.xml><?xml version="1.0" encoding="utf-8"?>
<sst xmlns="http://schemas.openxmlformats.org/spreadsheetml/2006/main" count="48" uniqueCount="37">
  <si>
    <t>Nº</t>
  </si>
  <si>
    <t>CB-CM-BCA-33A-2021</t>
  </si>
  <si>
    <t>REGIONAL</t>
  </si>
  <si>
    <t>Cochabamba</t>
  </si>
  <si>
    <t>SOLICITUD DE COTIZACIÓN MEDICAMENTOS</t>
  </si>
  <si>
    <t xml:space="preserve">Proceso de Compra Menor No    </t>
  </si>
  <si>
    <t>de</t>
  </si>
  <si>
    <t>Agosto</t>
  </si>
  <si>
    <r>
      <t xml:space="preserve">de     </t>
    </r>
    <r>
      <rPr>
        <b/>
        <sz val="11"/>
        <rFont val="Arial"/>
        <family val="2"/>
      </rPr>
      <t>2021</t>
    </r>
  </si>
  <si>
    <t>Empresa Cotizante "Proveedor":</t>
  </si>
  <si>
    <t>Dirección:</t>
  </si>
  <si>
    <t>Teléfonos: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</si>
  <si>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</si>
  <si>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</si>
  <si>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</si>
  <si>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</si>
  <si>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</si>
  <si>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</si>
  <si>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</si>
  <si>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</si>
  <si>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</si>
  <si>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</si>
  <si>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</si>
  <si>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</si>
  <si>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</si>
  <si>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</si>
  <si>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CUMPLE / NO CUMPLE</t>
  </si>
  <si>
    <t>INFUSOR DE POLIETILENO DE BAJA DENSIDAD, LIBRE DE LATEX Y PVC, CON DOBLE PUERTO DE INYECCION DE MATERIAL AUTOCICATRIZABLE</t>
  </si>
  <si>
    <t>BLISTER , BURBUJA DE ALUMINIO , Y/O FOLIO DE ALUMINIO , ROTULADO EN ENVASE PRIMARIO DCI</t>
  </si>
  <si>
    <t>Lic. HERMAM P. TERAN PEREIRA
RESPONSABLE PROCESO - CSBP</t>
  </si>
  <si>
    <t>EMPRESA COTIZANTE "PROVEEDOR"</t>
  </si>
  <si>
    <t>Validez de la oferta:</t>
  </si>
  <si>
    <r>
      <t>de</t>
    </r>
    <r>
      <rPr>
        <b/>
        <sz val="11"/>
        <rFont val="Arial"/>
        <family val="2"/>
      </rPr>
      <t xml:space="preserve"> 2021</t>
    </r>
  </si>
  <si>
    <t>SELLO EMPRESA</t>
  </si>
  <si>
    <t>NOMBRE:</t>
  </si>
  <si>
    <t>FIRMA: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</si>
  <si>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15:00 del día jueves 12 de agosto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</si>
</sst>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2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9"/>
      <name val="Arial"/>
      <family val="2"/>
    </font>
    <font>
      <sz val="12"/>
      <name val="Courier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0" fillId="0" borderId="0">
      <alignment vertical="top"/>
    </xf>
    <xf numFmtId="0" fontId="15" fillId="0" borderId="0"/>
  </cellStyleXfs>
  <cellXfs count="111">
    <xf numFmtId="0" fontId="0" fillId="0" borderId="0" xfId="0"/>
    <xf numFmtId="0" fontId="1" fillId="0" borderId="0" xfId="2" applyFont="1" applyProtection="1"/>
    <xf numFmtId="0" fontId="2" fillId="0" borderId="0" xfId="2" applyFont="1" applyFill="1" applyBorder="1" applyAlignment="1" applyProtection="1">
      <alignment wrapText="1"/>
    </xf>
    <xf numFmtId="0" fontId="2" fillId="0" borderId="0" xfId="2" applyFont="1" applyFill="1" applyBorder="1" applyAlignment="1" applyProtection="1">
      <alignment horizontal="center"/>
    </xf>
    <xf numFmtId="0" fontId="1" fillId="0" borderId="0" xfId="2" applyFont="1" applyBorder="1" applyAlignment="1" applyProtection="1"/>
    <xf numFmtId="0" fontId="1" fillId="0" borderId="0" xfId="2" applyFont="1" applyBorder="1" applyAlignment="1" applyProtection="1">
      <alignment horizontal="center"/>
    </xf>
    <xf numFmtId="0" fontId="1" fillId="0" borderId="0" xfId="2" applyFont="1" applyAlignment="1" applyProtection="1">
      <alignment wrapText="1"/>
    </xf>
    <xf numFmtId="0" fontId="2" fillId="0" borderId="2" xfId="2" applyFont="1" applyBorder="1" applyAlignment="1" applyProtection="1">
      <alignment horizontal="center"/>
    </xf>
    <xf numFmtId="0" fontId="2" fillId="0" borderId="2" xfId="2" applyFont="1" applyBorder="1" applyAlignment="1" applyProtection="1">
      <alignment horizontal="center"/>
      <protection locked="0" hidden="1"/>
    </xf>
    <xf numFmtId="0" fontId="1" fillId="0" borderId="0" xfId="2" applyFont="1" applyBorder="1" applyAlignment="1" applyProtection="1">
      <protection hidden="1"/>
    </xf>
    <xf numFmtId="0" fontId="2" fillId="0" borderId="0" xfId="2" applyFont="1" applyBorder="1" applyAlignment="1" applyProtection="1"/>
    <xf numFmtId="0" fontId="2" fillId="0" borderId="0" xfId="2" applyFont="1" applyBorder="1" applyAlignment="1" applyProtection="1">
      <alignment wrapText="1"/>
    </xf>
    <xf numFmtId="0" fontId="2" fillId="0" borderId="0" xfId="2" applyFont="1" applyBorder="1" applyAlignment="1" applyProtection="1">
      <protection hidden="1"/>
    </xf>
    <xf numFmtId="0" fontId="1" fillId="0" borderId="0" xfId="2" applyFont="1" applyBorder="1" applyAlignment="1" applyProtection="1">
      <alignment horizontal="left"/>
      <protection hidden="1"/>
    </xf>
    <xf numFmtId="0" fontId="2" fillId="0" borderId="0" xfId="2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horizontal="left" vertical="center"/>
    </xf>
    <xf numFmtId="0" fontId="5" fillId="0" borderId="0" xfId="2" applyFont="1" applyProtection="1"/>
    <xf numFmtId="0" fontId="5" fillId="0" borderId="0" xfId="2" applyFont="1" applyAlignment="1" applyProtection="1">
      <alignment wrapText="1"/>
    </xf>
    <xf numFmtId="0" fontId="5" fillId="0" borderId="2" xfId="2" applyFont="1" applyBorder="1" applyAlignment="1" applyProtection="1">
      <alignment horizontal="center" vertical="center"/>
      <protection hidden="1"/>
    </xf>
    <xf numFmtId="0" fontId="6" fillId="0" borderId="2" xfId="2" applyFont="1" applyFill="1" applyBorder="1" applyAlignment="1" applyProtection="1">
      <alignment horizontal="center" vertical="center"/>
      <protection locked="0" hidden="1"/>
    </xf>
    <xf numFmtId="0" fontId="5" fillId="0" borderId="2" xfId="2" applyFont="1" applyBorder="1" applyAlignment="1" applyProtection="1">
      <alignment horizontal="center" vertical="center"/>
    </xf>
    <xf numFmtId="0" fontId="1" fillId="0" borderId="0" xfId="2" applyFont="1" applyBorder="1" applyAlignment="1" applyProtection="1">
      <alignment wrapText="1"/>
    </xf>
    <xf numFmtId="0" fontId="1" fillId="0" borderId="0" xfId="2" applyFont="1" applyBorder="1" applyAlignment="1" applyProtection="1">
      <alignment horizontal="right"/>
    </xf>
    <xf numFmtId="0" fontId="2" fillId="0" borderId="3" xfId="2" applyFont="1" applyBorder="1" applyAlignment="1" applyProtection="1">
      <protection locked="0"/>
    </xf>
    <xf numFmtId="0" fontId="2" fillId="0" borderId="4" xfId="2" applyFont="1" applyBorder="1" applyAlignment="1" applyProtection="1">
      <protection locked="0"/>
    </xf>
    <xf numFmtId="0" fontId="1" fillId="0" borderId="0" xfId="2" applyFont="1" applyBorder="1" applyAlignment="1" applyProtection="1">
      <alignment horizontal="right" vertical="center"/>
    </xf>
    <xf numFmtId="0" fontId="2" fillId="0" borderId="0" xfId="2" applyFont="1" applyBorder="1" applyAlignment="1" applyProtection="1">
      <alignment horizontal="left" wrapText="1"/>
      <protection locked="0"/>
    </xf>
    <xf numFmtId="0" fontId="2" fillId="0" borderId="0" xfId="2" applyFont="1" applyBorder="1" applyAlignment="1" applyProtection="1">
      <alignment horizontal="left"/>
      <protection locked="0"/>
    </xf>
    <xf numFmtId="0" fontId="1" fillId="0" borderId="6" xfId="2" applyFont="1" applyBorder="1" applyAlignment="1" applyProtection="1"/>
    <xf numFmtId="0" fontId="1" fillId="0" borderId="6" xfId="2" applyFont="1" applyBorder="1" applyAlignment="1" applyProtection="1">
      <alignment horizontal="center" wrapText="1"/>
    </xf>
    <xf numFmtId="0" fontId="1" fillId="0" borderId="6" xfId="2" applyFont="1" applyBorder="1" applyAlignment="1" applyProtection="1">
      <alignment horizontal="center"/>
    </xf>
    <xf numFmtId="0" fontId="1" fillId="0" borderId="6" xfId="2" applyFont="1" applyBorder="1" applyProtection="1"/>
    <xf numFmtId="0" fontId="1" fillId="0" borderId="10" xfId="2" applyFont="1" applyBorder="1" applyProtection="1"/>
    <xf numFmtId="0" fontId="7" fillId="2" borderId="12" xfId="2" applyFont="1" applyFill="1" applyBorder="1" applyAlignment="1" applyProtection="1">
      <alignment horizontal="center" vertical="center"/>
    </xf>
    <xf numFmtId="0" fontId="7" fillId="2" borderId="13" xfId="2" applyFont="1" applyFill="1" applyBorder="1" applyAlignment="1" applyProtection="1">
      <alignment horizontal="center" vertical="center"/>
    </xf>
    <xf numFmtId="0" fontId="7" fillId="2" borderId="13" xfId="2" applyFont="1" applyFill="1" applyBorder="1" applyAlignment="1" applyProtection="1">
      <alignment horizontal="center" vertical="center" wrapText="1"/>
    </xf>
    <xf numFmtId="0" fontId="7" fillId="2" borderId="14" xfId="2" applyFont="1" applyFill="1" applyBorder="1" applyAlignment="1" applyProtection="1">
      <alignment horizontal="center" vertical="center" wrapText="1"/>
    </xf>
    <xf numFmtId="0" fontId="1" fillId="0" borderId="15" xfId="2" applyFont="1" applyFill="1" applyBorder="1" applyAlignment="1" applyProtection="1">
      <alignment horizontal="center" vertical="center"/>
    </xf>
    <xf numFmtId="0" fontId="1" fillId="0" borderId="16" xfId="2" applyFont="1" applyFill="1" applyBorder="1" applyAlignment="1" applyProtection="1">
      <alignment horizontal="center" vertical="center"/>
    </xf>
    <xf numFmtId="0" fontId="1" fillId="0" borderId="16" xfId="2" applyFont="1" applyFill="1" applyBorder="1" applyAlignment="1" applyProtection="1">
      <alignment horizontal="center" vertical="center" wrapText="1"/>
    </xf>
    <xf numFmtId="0" fontId="8" fillId="3" borderId="2" xfId="1" applyNumberFormat="1" applyFont="1" applyFill="1" applyBorder="1" applyAlignment="1">
      <alignment horizontal="left" vertical="center" wrapText="1" readingOrder="1"/>
    </xf>
    <xf numFmtId="0" fontId="1" fillId="0" borderId="2" xfId="2" applyFont="1" applyBorder="1" applyAlignment="1" applyProtection="1">
      <alignment vertical="center"/>
      <protection locked="0" hidden="1"/>
    </xf>
    <xf numFmtId="4" fontId="1" fillId="0" borderId="17" xfId="2" applyNumberFormat="1" applyFont="1" applyBorder="1" applyAlignment="1" applyProtection="1">
      <alignment vertical="center"/>
      <protection locked="0"/>
    </xf>
    <xf numFmtId="0" fontId="1" fillId="0" borderId="0" xfId="2" applyFont="1" applyAlignment="1" applyProtection="1">
      <alignment vertical="center"/>
    </xf>
    <xf numFmtId="2" fontId="1" fillId="0" borderId="2" xfId="2" applyNumberFormat="1" applyFont="1" applyBorder="1" applyAlignment="1" applyProtection="1">
      <alignment horizontal="center" vertical="center"/>
      <protection locked="0"/>
    </xf>
    <xf numFmtId="4" fontId="1" fillId="0" borderId="18" xfId="2" applyNumberFormat="1" applyFont="1" applyBorder="1" applyAlignment="1" applyProtection="1">
      <alignment horizontal="center" vertical="center"/>
      <protection locked="0"/>
    </xf>
    <xf numFmtId="0" fontId="1" fillId="0" borderId="19" xfId="2" applyFont="1" applyFill="1" applyBorder="1" applyAlignment="1" applyProtection="1">
      <alignment horizontal="center" vertical="center"/>
    </xf>
    <xf numFmtId="0" fontId="1" fillId="0" borderId="20" xfId="2" applyFont="1" applyFill="1" applyBorder="1" applyAlignment="1" applyProtection="1">
      <alignment horizontal="center" vertical="center"/>
    </xf>
    <xf numFmtId="0" fontId="1" fillId="0" borderId="20" xfId="2" applyFont="1" applyFill="1" applyBorder="1" applyAlignment="1" applyProtection="1">
      <alignment horizontal="center" vertical="center" wrapText="1"/>
    </xf>
    <xf numFmtId="0" fontId="9" fillId="2" borderId="2" xfId="2" applyFont="1" applyFill="1" applyBorder="1" applyAlignment="1" applyProtection="1">
      <alignment horizontal="left" vertical="center" readingOrder="1"/>
      <protection locked="0" hidden="1"/>
    </xf>
    <xf numFmtId="0" fontId="9" fillId="2" borderId="2" xfId="2" applyFont="1" applyFill="1" applyBorder="1" applyAlignment="1" applyProtection="1">
      <alignment horizontal="center" vertical="center"/>
      <protection locked="0" hidden="1"/>
    </xf>
    <xf numFmtId="0" fontId="1" fillId="2" borderId="21" xfId="2" applyFont="1" applyFill="1" applyBorder="1" applyAlignment="1" applyProtection="1">
      <alignment vertical="center"/>
      <protection locked="0" hidden="1"/>
    </xf>
    <xf numFmtId="0" fontId="1" fillId="2" borderId="22" xfId="2" applyFont="1" applyFill="1" applyBorder="1" applyAlignment="1" applyProtection="1">
      <alignment vertical="center"/>
      <protection locked="0" hidden="1"/>
    </xf>
    <xf numFmtId="0" fontId="1" fillId="2" borderId="17" xfId="2" applyFont="1" applyFill="1" applyBorder="1" applyAlignment="1" applyProtection="1">
      <alignment vertical="center"/>
      <protection locked="0" hidden="1"/>
    </xf>
    <xf numFmtId="0" fontId="11" fillId="4" borderId="23" xfId="3" applyFont="1" applyFill="1" applyBorder="1" applyAlignment="1">
      <alignment horizontal="left" vertical="center" wrapText="1" readingOrder="1"/>
    </xf>
    <xf numFmtId="0" fontId="12" fillId="0" borderId="2" xfId="0" applyFont="1" applyFill="1" applyBorder="1" applyAlignment="1">
      <alignment vertical="center" wrapText="1"/>
    </xf>
    <xf numFmtId="0" fontId="1" fillId="2" borderId="24" xfId="2" applyFont="1" applyFill="1" applyBorder="1" applyAlignment="1" applyProtection="1">
      <alignment vertical="center"/>
      <protection locked="0" hidden="1"/>
    </xf>
    <xf numFmtId="0" fontId="1" fillId="2" borderId="0" xfId="2" applyFont="1" applyFill="1" applyBorder="1" applyAlignment="1" applyProtection="1">
      <alignment vertical="center"/>
      <protection locked="0" hidden="1"/>
    </xf>
    <xf numFmtId="0" fontId="1" fillId="2" borderId="11" xfId="2" applyFont="1" applyFill="1" applyBorder="1" applyAlignment="1" applyProtection="1">
      <alignment vertical="center"/>
      <protection locked="0" hidden="1"/>
    </xf>
    <xf numFmtId="0" fontId="13" fillId="0" borderId="0" xfId="0" applyFont="1"/>
    <xf numFmtId="0" fontId="1" fillId="0" borderId="25" xfId="2" applyFont="1" applyFill="1" applyBorder="1" applyAlignment="1" applyProtection="1">
      <alignment horizontal="center" vertical="center" wrapText="1"/>
    </xf>
    <xf numFmtId="0" fontId="1" fillId="2" borderId="26" xfId="2" applyFont="1" applyFill="1" applyBorder="1" applyAlignment="1" applyProtection="1">
      <alignment vertical="center"/>
      <protection locked="0" hidden="1"/>
    </xf>
    <xf numFmtId="0" fontId="1" fillId="2" borderId="27" xfId="2" applyFont="1" applyFill="1" applyBorder="1" applyAlignment="1" applyProtection="1">
      <alignment vertical="center"/>
      <protection locked="0" hidden="1"/>
    </xf>
    <xf numFmtId="0" fontId="1" fillId="2" borderId="28" xfId="2" applyFont="1" applyFill="1" applyBorder="1" applyAlignment="1" applyProtection="1">
      <alignment vertical="center"/>
      <protection locked="0" hidden="1"/>
    </xf>
    <xf numFmtId="0" fontId="14" fillId="0" borderId="7" xfId="2" applyFont="1" applyBorder="1" applyAlignment="1" applyProtection="1">
      <alignment vertical="top"/>
    </xf>
    <xf numFmtId="0" fontId="14" fillId="0" borderId="8" xfId="2" applyFont="1" applyBorder="1" applyAlignment="1" applyProtection="1">
      <alignment horizontal="center" vertical="top"/>
    </xf>
    <xf numFmtId="0" fontId="14" fillId="0" borderId="8" xfId="2" applyFont="1" applyBorder="1" applyAlignment="1" applyProtection="1">
      <alignment horizontal="center" vertical="top" wrapText="1"/>
    </xf>
    <xf numFmtId="0" fontId="14" fillId="0" borderId="9" xfId="2" applyFont="1" applyBorder="1" applyAlignment="1" applyProtection="1">
      <alignment vertical="top"/>
    </xf>
    <xf numFmtId="0" fontId="14" fillId="0" borderId="0" xfId="2" applyFont="1" applyAlignment="1" applyProtection="1">
      <alignment vertical="top"/>
    </xf>
    <xf numFmtId="0" fontId="14" fillId="0" borderId="0" xfId="2" applyFont="1" applyBorder="1" applyAlignment="1" applyProtection="1">
      <alignment vertical="center"/>
    </xf>
    <xf numFmtId="0" fontId="1" fillId="0" borderId="0" xfId="2" applyFont="1" applyBorder="1" applyProtection="1"/>
    <xf numFmtId="0" fontId="1" fillId="0" borderId="11" xfId="2" applyFont="1" applyBorder="1" applyProtection="1"/>
    <xf numFmtId="0" fontId="2" fillId="0" borderId="0" xfId="2" applyFont="1" applyBorder="1" applyAlignment="1" applyProtection="1">
      <alignment horizontal="center" vertical="top" wrapText="1"/>
    </xf>
    <xf numFmtId="0" fontId="1" fillId="0" borderId="0" xfId="2" applyFont="1" applyBorder="1" applyAlignment="1" applyProtection="1">
      <alignment vertical="center"/>
    </xf>
    <xf numFmtId="0" fontId="1" fillId="0" borderId="11" xfId="2" applyFont="1" applyBorder="1" applyAlignment="1" applyProtection="1">
      <alignment vertical="center"/>
    </xf>
    <xf numFmtId="0" fontId="1" fillId="0" borderId="2" xfId="2" applyFont="1" applyBorder="1" applyProtection="1"/>
    <xf numFmtId="0" fontId="2" fillId="0" borderId="0" xfId="2" applyFont="1" applyBorder="1" applyProtection="1"/>
    <xf numFmtId="0" fontId="2" fillId="0" borderId="27" xfId="2" applyFont="1" applyBorder="1" applyAlignment="1" applyProtection="1">
      <alignment horizontal="left"/>
    </xf>
    <xf numFmtId="0" fontId="1" fillId="0" borderId="27" xfId="2" applyFont="1" applyBorder="1" applyProtection="1"/>
    <xf numFmtId="0" fontId="2" fillId="0" borderId="27" xfId="2" applyFont="1" applyBorder="1" applyAlignment="1" applyProtection="1">
      <alignment vertical="top" wrapText="1"/>
    </xf>
    <xf numFmtId="0" fontId="2" fillId="0" borderId="0" xfId="2" applyFont="1" applyBorder="1" applyAlignment="1" applyProtection="1">
      <alignment vertical="top" wrapText="1"/>
    </xf>
    <xf numFmtId="0" fontId="2" fillId="0" borderId="27" xfId="2" applyFont="1" applyBorder="1" applyProtection="1"/>
    <xf numFmtId="0" fontId="1" fillId="0" borderId="30" xfId="2" applyFont="1" applyBorder="1" applyProtection="1"/>
    <xf numFmtId="0" fontId="1" fillId="0" borderId="6" xfId="2" applyFont="1" applyBorder="1" applyAlignment="1" applyProtection="1">
      <alignment wrapText="1"/>
    </xf>
    <xf numFmtId="0" fontId="1" fillId="0" borderId="31" xfId="2" applyFont="1" applyBorder="1" applyProtection="1"/>
    <xf numFmtId="0" fontId="1" fillId="0" borderId="10" xfId="2" applyFont="1" applyBorder="1" applyAlignment="1" applyProtection="1">
      <alignment horizontal="right" vertical="center"/>
    </xf>
    <xf numFmtId="0" fontId="15" fillId="0" borderId="0" xfId="4" applyBorder="1"/>
    <xf numFmtId="0" fontId="1" fillId="0" borderId="3" xfId="2" applyFont="1" applyBorder="1" applyAlignment="1" applyProtection="1">
      <alignment horizontal="center" vertical="center"/>
      <protection locked="0"/>
    </xf>
    <xf numFmtId="0" fontId="1" fillId="0" borderId="5" xfId="2" applyFont="1" applyBorder="1" applyAlignment="1" applyProtection="1">
      <alignment horizontal="center" vertical="center"/>
      <protection locked="0"/>
    </xf>
    <xf numFmtId="0" fontId="1" fillId="0" borderId="4" xfId="2" applyFont="1" applyBorder="1" applyAlignment="1" applyProtection="1">
      <alignment horizontal="center" vertical="center"/>
      <protection locked="0"/>
    </xf>
    <xf numFmtId="0" fontId="1" fillId="0" borderId="3" xfId="2" applyFont="1" applyBorder="1" applyAlignment="1" applyProtection="1">
      <alignment horizontal="left"/>
      <protection locked="0"/>
    </xf>
    <xf numFmtId="0" fontId="1" fillId="0" borderId="5" xfId="2" applyFont="1" applyBorder="1" applyAlignment="1" applyProtection="1">
      <alignment horizontal="left"/>
      <protection locked="0"/>
    </xf>
    <xf numFmtId="0" fontId="1" fillId="0" borderId="4" xfId="2" applyFont="1" applyBorder="1" applyAlignment="1" applyProtection="1">
      <alignment horizontal="left"/>
      <protection locked="0"/>
    </xf>
    <xf numFmtId="0" fontId="6" fillId="0" borderId="7" xfId="2" applyFont="1" applyBorder="1" applyAlignment="1" applyProtection="1">
      <alignment horizontal="left"/>
    </xf>
    <xf numFmtId="0" fontId="6" fillId="0" borderId="8" xfId="2" applyFont="1" applyBorder="1" applyAlignment="1" applyProtection="1">
      <alignment horizontal="left"/>
    </xf>
    <xf numFmtId="0" fontId="6" fillId="0" borderId="9" xfId="2" applyFont="1" applyBorder="1" applyAlignment="1" applyProtection="1">
      <alignment horizontal="left"/>
    </xf>
    <xf numFmtId="0" fontId="1" fillId="0" borderId="0" xfId="2" applyFont="1" applyBorder="1" applyAlignment="1" applyProtection="1">
      <alignment vertical="center" wrapText="1"/>
    </xf>
    <xf numFmtId="0" fontId="1" fillId="0" borderId="11" xfId="2" applyFont="1" applyBorder="1" applyAlignment="1" applyProtection="1">
      <alignment vertical="center" wrapText="1"/>
    </xf>
    <xf numFmtId="0" fontId="6" fillId="0" borderId="10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6" fillId="0" borderId="11" xfId="2" applyFont="1" applyBorder="1" applyAlignment="1" applyProtection="1">
      <alignment horizontal="center" vertical="center" wrapText="1"/>
    </xf>
    <xf numFmtId="0" fontId="2" fillId="0" borderId="22" xfId="2" applyFont="1" applyBorder="1" applyAlignment="1" applyProtection="1">
      <alignment horizontal="center" vertical="top" wrapText="1"/>
    </xf>
    <xf numFmtId="0" fontId="3" fillId="0" borderId="29" xfId="2" applyFont="1" applyBorder="1" applyAlignment="1" applyProtection="1">
      <alignment horizontal="center" vertical="center"/>
    </xf>
    <xf numFmtId="0" fontId="3" fillId="0" borderId="22" xfId="2" applyFont="1" applyBorder="1" applyAlignment="1" applyProtection="1">
      <alignment horizontal="center" vertical="center"/>
    </xf>
    <xf numFmtId="0" fontId="3" fillId="0" borderId="17" xfId="2" applyFont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right" vertical="center"/>
    </xf>
    <xf numFmtId="0" fontId="3" fillId="0" borderId="2" xfId="2" applyFont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 vertical="center"/>
    </xf>
    <xf numFmtId="0" fontId="2" fillId="0" borderId="0" xfId="2" applyFont="1" applyFill="1" applyBorder="1" applyAlignment="1" applyProtection="1">
      <alignment horizontal="right" vertical="center"/>
    </xf>
    <xf numFmtId="0" fontId="1" fillId="0" borderId="0" xfId="2" applyFont="1" applyBorder="1" applyAlignment="1" applyProtection="1">
      <alignment horizontal="right" vertical="center" wrapText="1"/>
    </xf>
    <xf numFmtId="0" fontId="1" fillId="0" borderId="1" xfId="2" applyFont="1" applyBorder="1" applyAlignment="1" applyProtection="1">
      <alignment horizontal="right" vertical="center" wrapText="1"/>
    </xf>
  </cellXfs>
  <cellStyles count="5">
    <cellStyle name="Millares" xfId="1" builtinId="3"/>
    <cellStyle name="Normal" xfId="0" builtinId="0"/>
    <cellStyle name="Normal 16" xfId="3"/>
    <cellStyle name="Normal 4" xfId="4"/>
    <cellStyle name="Normal_compra 008 ciclofosfamid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390525</xdr:colOff>
      <xdr:row>4</xdr:row>
      <xdr:rowOff>209550</xdr:rowOff>
    </xdr:to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licitud%20de%20cotizac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1"/>
      <sheetName val="LISTA"/>
    </sheetNames>
    <sheetDataSet>
      <sheetData sheetId="0"/>
      <sheetData sheetId="1">
        <row r="2">
          <cell r="A2" t="str">
            <v xml:space="preserve">Nº </v>
          </cell>
          <cell r="B2" t="str">
            <v>CODIGO</v>
          </cell>
          <cell r="C2" t="str">
            <v>PRODUCTO Y CONCENTRACION</v>
          </cell>
          <cell r="D2" t="str">
            <v>PRESENTACION</v>
          </cell>
          <cell r="E2" t="str">
            <v>CONSUMO PROMEDIO MENSUAL</v>
          </cell>
          <cell r="F2" t="str">
            <v>SALDO ACTUAL</v>
          </cell>
          <cell r="G2" t="str">
            <v>CANTIDAD REQUERIDA</v>
          </cell>
          <cell r="H2" t="str">
            <v>TIEMPO</v>
          </cell>
          <cell r="I2" t="str">
            <v>PRECIO REFERENCIAL</v>
          </cell>
          <cell r="J2" t="str">
            <v>PRECIO TOTAL</v>
          </cell>
          <cell r="K2" t="str">
            <v>PRECIO REFERENCIAL MINISTERIO DE SALUD</v>
          </cell>
          <cell r="L2" t="str">
            <v>ESPECIFICACIÓN TÉCNICA.</v>
          </cell>
        </row>
        <row r="3">
          <cell r="A3">
            <v>1</v>
          </cell>
          <cell r="B3" t="str">
            <v>A-02-04</v>
          </cell>
          <cell r="C3" t="str">
            <v>RANITIDINA 50 MG INY.</v>
          </cell>
          <cell r="D3" t="str">
            <v>AMPOLLA</v>
          </cell>
          <cell r="E3">
            <v>480</v>
          </cell>
          <cell r="F3">
            <v>750</v>
          </cell>
          <cell r="G3">
            <v>450</v>
          </cell>
          <cell r="H3" t="str">
            <v>2 MESES</v>
          </cell>
          <cell r="I3">
            <v>1.2</v>
          </cell>
          <cell r="J3">
            <v>540</v>
          </cell>
          <cell r="K3">
            <v>1.82</v>
          </cell>
          <cell r="L3" t="str">
            <v>AMPOLLAS PRE-RANURADAS CON UN PUNTO DE CORTE</v>
          </cell>
        </row>
        <row r="4">
          <cell r="A4">
            <v>2</v>
          </cell>
          <cell r="B4" t="str">
            <v>A-03-11</v>
          </cell>
          <cell r="C4" t="str">
            <v>PROPINOXATO 5 MG/ML INY.</v>
          </cell>
          <cell r="D4" t="str">
            <v>AMPOLLA</v>
          </cell>
          <cell r="E4">
            <v>190</v>
          </cell>
          <cell r="F4">
            <v>175</v>
          </cell>
          <cell r="G4">
            <v>300</v>
          </cell>
          <cell r="H4" t="str">
            <v>2 MESES</v>
          </cell>
          <cell r="I4">
            <v>8.59</v>
          </cell>
          <cell r="J4">
            <v>2577</v>
          </cell>
          <cell r="K4">
            <v>8.59</v>
          </cell>
          <cell r="L4" t="str">
            <v>AMPOLLAS PRE-RANURADAS CON UN PUNTO DE CORTE</v>
          </cell>
        </row>
        <row r="5">
          <cell r="A5">
            <v>3</v>
          </cell>
          <cell r="B5" t="str">
            <v>A-06-08</v>
          </cell>
          <cell r="C5" t="str">
            <v>SULFATO MAGNESIO GRANULADO</v>
          </cell>
          <cell r="D5" t="str">
            <v>SOBRE</v>
          </cell>
          <cell r="E5">
            <v>26</v>
          </cell>
          <cell r="F5">
            <v>15</v>
          </cell>
          <cell r="G5">
            <v>50</v>
          </cell>
          <cell r="H5" t="str">
            <v>2 MESES</v>
          </cell>
          <cell r="I5">
            <v>2</v>
          </cell>
          <cell r="J5">
            <v>100</v>
          </cell>
          <cell r="K5">
            <v>2.27</v>
          </cell>
        </row>
        <row r="6">
          <cell r="A6">
            <v>4</v>
          </cell>
          <cell r="B6" t="str">
            <v>A-07-04</v>
          </cell>
          <cell r="C6" t="str">
            <v>NISTATINA 500.000 UI/5 ML SUSP</v>
          </cell>
          <cell r="D6" t="str">
            <v>FRASCO</v>
          </cell>
          <cell r="E6">
            <v>15</v>
          </cell>
          <cell r="F6">
            <v>17</v>
          </cell>
          <cell r="G6">
            <v>21</v>
          </cell>
          <cell r="H6" t="str">
            <v>2 MESES</v>
          </cell>
          <cell r="I6">
            <v>17.5</v>
          </cell>
          <cell r="J6">
            <v>367.5</v>
          </cell>
          <cell r="K6">
            <v>19.5</v>
          </cell>
        </row>
        <row r="7">
          <cell r="A7">
            <v>5</v>
          </cell>
          <cell r="B7" t="str">
            <v>A-11-06</v>
          </cell>
          <cell r="C7" t="str">
            <v>COMPLEJO B COMPRIMIDO</v>
          </cell>
          <cell r="D7" t="str">
            <v>COMPRIMIDO</v>
          </cell>
          <cell r="E7">
            <v>1600</v>
          </cell>
          <cell r="F7">
            <v>2200</v>
          </cell>
          <cell r="G7">
            <v>1800</v>
          </cell>
          <cell r="H7" t="str">
            <v>2 MESES</v>
          </cell>
          <cell r="I7">
            <v>0.15</v>
          </cell>
          <cell r="J7">
            <v>270</v>
          </cell>
          <cell r="K7">
            <v>0.22</v>
          </cell>
          <cell r="L7" t="str">
            <v>BLISTER , BURBUJA DE ALUMINIO , Y/O FOLIO DE ALUMINIO , ROTULADO EN ENVASE PRIMARIO DCI</v>
          </cell>
        </row>
        <row r="8">
          <cell r="A8">
            <v>6</v>
          </cell>
          <cell r="B8" t="str">
            <v>A-12-02</v>
          </cell>
          <cell r="C8" t="str">
            <v>CALCIO+VITAMINA D3 COMPRIMIDO</v>
          </cell>
          <cell r="D8" t="str">
            <v>COMPRIMIDO</v>
          </cell>
          <cell r="E8">
            <v>3700</v>
          </cell>
          <cell r="F8">
            <v>5650</v>
          </cell>
          <cell r="G8">
            <v>3600</v>
          </cell>
          <cell r="H8" t="str">
            <v>2 MESES</v>
          </cell>
          <cell r="I8">
            <v>0.6</v>
          </cell>
          <cell r="J8">
            <v>2160</v>
          </cell>
          <cell r="K8">
            <v>0.62</v>
          </cell>
          <cell r="L8" t="str">
            <v>BLISTER , BURBUJA DE ALUMINIO , Y/O FOLIO DE ALUMINIO , ROTULADO EN ENVASE PRIMARIO DCI</v>
          </cell>
        </row>
        <row r="9">
          <cell r="A9">
            <v>7</v>
          </cell>
          <cell r="B9" t="str">
            <v>B-01-05</v>
          </cell>
          <cell r="C9" t="str">
            <v>WARFARINA  5 MG COMP</v>
          </cell>
          <cell r="D9" t="str">
            <v>COMPRIMIDO</v>
          </cell>
          <cell r="E9">
            <v>720</v>
          </cell>
          <cell r="F9">
            <v>900</v>
          </cell>
          <cell r="G9">
            <v>900</v>
          </cell>
          <cell r="H9" t="str">
            <v>2 MESES</v>
          </cell>
          <cell r="I9">
            <v>0.8</v>
          </cell>
          <cell r="J9">
            <v>720</v>
          </cell>
          <cell r="K9">
            <v>0.81</v>
          </cell>
          <cell r="L9" t="str">
            <v>COMPRIMIDO RANURADO</v>
          </cell>
        </row>
        <row r="10">
          <cell r="A10">
            <v>8</v>
          </cell>
          <cell r="B10" t="str">
            <v>B-03-02</v>
          </cell>
          <cell r="C10" t="str">
            <v>ERITROPOYETINA 10.000 UI INY</v>
          </cell>
          <cell r="D10" t="str">
            <v>AMPOLLA</v>
          </cell>
          <cell r="E10">
            <v>30</v>
          </cell>
          <cell r="F10">
            <v>45</v>
          </cell>
          <cell r="G10">
            <v>30</v>
          </cell>
          <cell r="H10" t="str">
            <v>2 MESES</v>
          </cell>
          <cell r="I10">
            <v>53</v>
          </cell>
          <cell r="J10">
            <v>1590</v>
          </cell>
          <cell r="K10">
            <v>89.93</v>
          </cell>
        </row>
        <row r="11">
          <cell r="A11">
            <v>9</v>
          </cell>
          <cell r="B11" t="str">
            <v>B-03-04</v>
          </cell>
          <cell r="C11" t="str">
            <v>HIERRO 100 MG IM-IV</v>
          </cell>
          <cell r="D11" t="str">
            <v>FRASCO -AMPOLLA</v>
          </cell>
          <cell r="E11">
            <v>18</v>
          </cell>
          <cell r="F11">
            <v>17</v>
          </cell>
          <cell r="G11">
            <v>28</v>
          </cell>
          <cell r="H11" t="str">
            <v>2 MESES</v>
          </cell>
          <cell r="I11">
            <v>28.6</v>
          </cell>
          <cell r="J11">
            <v>800.80000000000007</v>
          </cell>
          <cell r="K11">
            <v>37.36</v>
          </cell>
          <cell r="L11" t="str">
            <v>AMPOLLAS PRE-RANURADAS CON UN PUNTO DE CORTE</v>
          </cell>
        </row>
        <row r="12">
          <cell r="A12">
            <v>10</v>
          </cell>
          <cell r="B12" t="str">
            <v>B-05-01</v>
          </cell>
          <cell r="C12" t="str">
            <v>AGUA PARA INYECCION  5 ML</v>
          </cell>
          <cell r="D12" t="str">
            <v>AMPOLLA</v>
          </cell>
          <cell r="E12">
            <v>2000</v>
          </cell>
          <cell r="F12">
            <v>2700</v>
          </cell>
          <cell r="G12">
            <v>2300</v>
          </cell>
          <cell r="H12" t="str">
            <v>2 MESES</v>
          </cell>
          <cell r="I12">
            <v>0.6</v>
          </cell>
          <cell r="J12">
            <v>1380</v>
          </cell>
          <cell r="K12">
            <v>1.05</v>
          </cell>
          <cell r="L12" t="str">
            <v>AMPOLLAS PRE-RANURADAS CON UN PUNTO DE CORTE</v>
          </cell>
        </row>
        <row r="13">
          <cell r="A13">
            <v>11</v>
          </cell>
          <cell r="B13" t="str">
            <v>B-05-22</v>
          </cell>
          <cell r="C13" t="str">
            <v xml:space="preserve">SOLUCION  FISIOLOGICA 0.9%/500ML </v>
          </cell>
          <cell r="D13" t="str">
            <v>INFUSOR</v>
          </cell>
          <cell r="E13">
            <v>300</v>
          </cell>
          <cell r="F13">
            <v>490</v>
          </cell>
          <cell r="G13">
            <v>260</v>
          </cell>
          <cell r="H13" t="str">
            <v>2 MESES</v>
          </cell>
          <cell r="I13">
            <v>8.68</v>
          </cell>
          <cell r="J13">
            <v>2256.7999999999997</v>
          </cell>
          <cell r="K13">
            <v>8.68</v>
          </cell>
          <cell r="L13" t="str">
            <v>INFUSOR DE POLIETILENO DE BAJA DENSIDAD, LIBRE DE LATEX Y PVC, CON DOBLE PUERTO DE INYECCION DE MATERIAL AUTOCICATRIZABLE</v>
          </cell>
        </row>
        <row r="14">
          <cell r="A14">
            <v>12</v>
          </cell>
          <cell r="B14" t="str">
            <v>B-05-25</v>
          </cell>
          <cell r="C14" t="str">
            <v xml:space="preserve">SOLUCION GLUCOSADA CLORURADA 1000 </v>
          </cell>
          <cell r="D14" t="str">
            <v>INFUSOR</v>
          </cell>
          <cell r="E14">
            <v>80</v>
          </cell>
          <cell r="F14">
            <v>128</v>
          </cell>
          <cell r="G14">
            <v>72</v>
          </cell>
          <cell r="H14" t="str">
            <v>2 MESES</v>
          </cell>
          <cell r="I14">
            <v>9.92</v>
          </cell>
          <cell r="J14">
            <v>714.24</v>
          </cell>
          <cell r="K14">
            <v>9.92</v>
          </cell>
          <cell r="L14" t="str">
            <v>INFUSOR DE POLIETILENO DE BAJA DENSIDAD, LIBRE DE LATEX Y PVC, CON DOBLE PUERTO DE INYECCION DE MATERIAL AUTOCICATRIZABLE</v>
          </cell>
        </row>
        <row r="15">
          <cell r="A15">
            <v>13</v>
          </cell>
          <cell r="B15" t="str">
            <v>C-01-15</v>
          </cell>
          <cell r="C15" t="str">
            <v>NORADRENALINA 1 MG/ML INYECTAB</v>
          </cell>
          <cell r="D15" t="str">
            <v>AMPOLLA</v>
          </cell>
          <cell r="E15">
            <v>70</v>
          </cell>
          <cell r="F15">
            <v>115</v>
          </cell>
          <cell r="G15">
            <v>60</v>
          </cell>
          <cell r="H15" t="str">
            <v>2 MESES</v>
          </cell>
          <cell r="I15">
            <v>25</v>
          </cell>
          <cell r="J15">
            <v>1500</v>
          </cell>
          <cell r="K15">
            <v>4.9400000000000004</v>
          </cell>
          <cell r="L15" t="str">
            <v>AMPOLLAS PRE-RANURADAS CON UN PUNTO DE CORTE</v>
          </cell>
        </row>
        <row r="16">
          <cell r="A16">
            <v>14</v>
          </cell>
          <cell r="B16" t="str">
            <v>C-03-04</v>
          </cell>
          <cell r="C16" t="str">
            <v>FUROSEMIDA  40 MG COMPRIMIDO</v>
          </cell>
          <cell r="D16" t="str">
            <v>COMPRIMIDO</v>
          </cell>
          <cell r="E16">
            <v>600</v>
          </cell>
          <cell r="F16">
            <v>900</v>
          </cell>
          <cell r="G16">
            <v>600</v>
          </cell>
          <cell r="H16" t="str">
            <v>2 MESES</v>
          </cell>
          <cell r="I16">
            <v>0.22</v>
          </cell>
          <cell r="J16">
            <v>132</v>
          </cell>
          <cell r="K16">
            <v>0.33</v>
          </cell>
          <cell r="L16" t="str">
            <v>BLISTER , BURBUJA DE ALUMINIO , Y/O FOLIO DE ALUMINIO , ROTULADO EN ENVASE PRIMARIO DCI</v>
          </cell>
        </row>
        <row r="17">
          <cell r="A17">
            <v>15</v>
          </cell>
          <cell r="B17" t="str">
            <v>C-05-02</v>
          </cell>
          <cell r="C17" t="str">
            <v>CORTICOIDE/ANESTESICO POMADA</v>
          </cell>
          <cell r="D17" t="str">
            <v>TUBO</v>
          </cell>
          <cell r="E17">
            <v>28</v>
          </cell>
          <cell r="F17">
            <v>45</v>
          </cell>
          <cell r="G17">
            <v>25</v>
          </cell>
          <cell r="H17" t="str">
            <v>2 MESES</v>
          </cell>
          <cell r="I17">
            <v>42</v>
          </cell>
          <cell r="J17">
            <v>1050</v>
          </cell>
          <cell r="K17">
            <v>42.05</v>
          </cell>
        </row>
        <row r="18">
          <cell r="A18">
            <v>16</v>
          </cell>
          <cell r="B18" t="str">
            <v>C-09-05</v>
          </cell>
          <cell r="C18" t="str">
            <v>CARVEDILOL 6.25 MG COMPRIMIDOS</v>
          </cell>
          <cell r="D18" t="str">
            <v>COMPRIMIDO</v>
          </cell>
          <cell r="E18">
            <v>700</v>
          </cell>
          <cell r="F18">
            <v>1120</v>
          </cell>
          <cell r="G18">
            <v>630</v>
          </cell>
          <cell r="H18" t="str">
            <v>2 MESES</v>
          </cell>
          <cell r="I18">
            <v>1</v>
          </cell>
          <cell r="J18">
            <v>630</v>
          </cell>
          <cell r="K18">
            <v>1.47</v>
          </cell>
          <cell r="L18" t="str">
            <v>BLISTER , BURBUJA DE ALUMINIO , Y/O FOLIO DE ALUMINIO , ROTULADO EN ENVASE PRIMARIO DCI</v>
          </cell>
        </row>
        <row r="19">
          <cell r="A19">
            <v>17</v>
          </cell>
          <cell r="B19" t="str">
            <v>C-10-01</v>
          </cell>
          <cell r="C19" t="str">
            <v>ATORVASTATINA 10 MG COMPRIMIDO</v>
          </cell>
          <cell r="D19" t="str">
            <v>COMPRIMIDO</v>
          </cell>
          <cell r="E19">
            <v>4200</v>
          </cell>
          <cell r="F19">
            <v>7000</v>
          </cell>
          <cell r="G19">
            <v>3500</v>
          </cell>
          <cell r="H19" t="str">
            <v>2 MESES</v>
          </cell>
          <cell r="I19">
            <v>0.72</v>
          </cell>
          <cell r="J19">
            <v>2520</v>
          </cell>
          <cell r="K19">
            <v>0.72</v>
          </cell>
          <cell r="L19" t="str">
            <v>BLISTER , BURBUJA DE ALUMINIO , Y/O FOLIO DE ALUMINIO , ROTULADO EN ENVASE PRIMARIO DCI</v>
          </cell>
        </row>
        <row r="20">
          <cell r="A20">
            <v>18</v>
          </cell>
          <cell r="B20" t="str">
            <v>H-02-09</v>
          </cell>
          <cell r="C20" t="str">
            <v>PREDNISONA  20 MG COMP</v>
          </cell>
          <cell r="D20" t="str">
            <v>COMPRIMIDO</v>
          </cell>
          <cell r="E20">
            <v>1200</v>
          </cell>
          <cell r="F20">
            <v>1600</v>
          </cell>
          <cell r="G20">
            <v>1400</v>
          </cell>
          <cell r="H20" t="str">
            <v>2 MESES</v>
          </cell>
          <cell r="I20">
            <v>0.7</v>
          </cell>
          <cell r="J20">
            <v>979.99999999999989</v>
          </cell>
          <cell r="K20">
            <v>0.92</v>
          </cell>
          <cell r="L20" t="str">
            <v>BLISTER , BURBUJA DE ALUMINIO , Y/O FOLIO DE ALUMINIO , ROTULADO EN ENVASE PRIMARIO DCI</v>
          </cell>
        </row>
        <row r="21">
          <cell r="A21">
            <v>19</v>
          </cell>
          <cell r="B21" t="str">
            <v>J-01-09</v>
          </cell>
          <cell r="C21" t="str">
            <v>AMOXICILINA+IBL 500/125MG COMP</v>
          </cell>
          <cell r="D21" t="str">
            <v>COMPRIMIDO</v>
          </cell>
          <cell r="E21">
            <v>4000</v>
          </cell>
          <cell r="F21">
            <v>2700</v>
          </cell>
          <cell r="G21">
            <v>7300</v>
          </cell>
          <cell r="H21" t="str">
            <v>2 MESES</v>
          </cell>
          <cell r="I21">
            <v>3.5</v>
          </cell>
          <cell r="J21">
            <v>25550</v>
          </cell>
          <cell r="K21">
            <v>6.36</v>
          </cell>
          <cell r="L21" t="str">
            <v>BLISTER , BURBUJA DE ALUMINIO , Y/O FOLIO DE ALUMINIO , ROTULADO EN ENVASE PRIMARIO DCI</v>
          </cell>
        </row>
        <row r="22">
          <cell r="A22">
            <v>20</v>
          </cell>
          <cell r="B22" t="str">
            <v>J-01-12</v>
          </cell>
          <cell r="C22" t="str">
            <v>AMPICILINA 1G INYECTABLE</v>
          </cell>
          <cell r="D22" t="str">
            <v>FRASCO -AMPOLLA</v>
          </cell>
          <cell r="E22">
            <v>25</v>
          </cell>
          <cell r="F22">
            <v>33</v>
          </cell>
          <cell r="G22">
            <v>30</v>
          </cell>
          <cell r="H22" t="str">
            <v>2 MESES</v>
          </cell>
          <cell r="I22">
            <v>3.2</v>
          </cell>
          <cell r="J22">
            <v>96</v>
          </cell>
          <cell r="K22">
            <v>5.2</v>
          </cell>
        </row>
        <row r="23">
          <cell r="A23">
            <v>21</v>
          </cell>
          <cell r="B23" t="str">
            <v>J-01-13</v>
          </cell>
          <cell r="C23" t="str">
            <v>AZITROMICINA 500 MG COMPRIMIDO</v>
          </cell>
          <cell r="D23" t="str">
            <v>COMPRIMIDO</v>
          </cell>
          <cell r="E23">
            <v>800</v>
          </cell>
          <cell r="F23">
            <v>1400</v>
          </cell>
          <cell r="G23">
            <v>600</v>
          </cell>
          <cell r="H23" t="str">
            <v>2 MESES</v>
          </cell>
          <cell r="I23">
            <v>4.5</v>
          </cell>
          <cell r="J23">
            <v>2700</v>
          </cell>
          <cell r="K23">
            <v>5.56</v>
          </cell>
          <cell r="L23" t="str">
            <v>BLISTER , BURBUJA DE ALUMINIO , Y/O FOLIO DE ALUMINIO , ROTULADO EN ENVASE PRIMARIO DCI</v>
          </cell>
        </row>
        <row r="24">
          <cell r="A24">
            <v>22</v>
          </cell>
          <cell r="B24" t="str">
            <v>J-01-26</v>
          </cell>
          <cell r="C24" t="str">
            <v>CEFTRIAXONA  1 G INYECTABLE</v>
          </cell>
          <cell r="D24" t="str">
            <v>FRASCO -AMPOLLA</v>
          </cell>
          <cell r="E24">
            <v>440</v>
          </cell>
          <cell r="F24">
            <v>770</v>
          </cell>
          <cell r="G24">
            <v>330</v>
          </cell>
          <cell r="H24" t="str">
            <v>2 MESES</v>
          </cell>
          <cell r="I24">
            <v>5.8</v>
          </cell>
          <cell r="J24">
            <v>1914</v>
          </cell>
          <cell r="K24">
            <v>10.27</v>
          </cell>
        </row>
        <row r="25">
          <cell r="A25">
            <v>23</v>
          </cell>
          <cell r="B25" t="str">
            <v>J-01-50</v>
          </cell>
          <cell r="C25" t="str">
            <v>IMIPENEM+CILASTATINA 500/500MG</v>
          </cell>
          <cell r="D25" t="str">
            <v>FRASCO -AMPOLLA</v>
          </cell>
          <cell r="E25">
            <v>200</v>
          </cell>
          <cell r="F25">
            <v>340</v>
          </cell>
          <cell r="G25">
            <v>160</v>
          </cell>
          <cell r="H25" t="str">
            <v>2 MESES</v>
          </cell>
          <cell r="I25">
            <v>55</v>
          </cell>
          <cell r="J25">
            <v>8800</v>
          </cell>
          <cell r="K25">
            <v>68.3</v>
          </cell>
        </row>
        <row r="26">
          <cell r="A26">
            <v>24</v>
          </cell>
          <cell r="B26" t="str">
            <v>J-01-63</v>
          </cell>
          <cell r="C26" t="str">
            <v>CEFIXIMA  400 MG COMPRIMIDOS</v>
          </cell>
          <cell r="D26" t="str">
            <v>COMPRIMIDO</v>
          </cell>
          <cell r="E26">
            <v>870</v>
          </cell>
          <cell r="F26">
            <v>775</v>
          </cell>
          <cell r="G26">
            <v>1050</v>
          </cell>
          <cell r="H26" t="str">
            <v>2 MESES</v>
          </cell>
          <cell r="I26">
            <v>3.5</v>
          </cell>
          <cell r="J26">
            <v>3675</v>
          </cell>
          <cell r="K26">
            <v>7.38</v>
          </cell>
        </row>
        <row r="27">
          <cell r="A27">
            <v>25</v>
          </cell>
          <cell r="B27" t="str">
            <v>J-01-66</v>
          </cell>
          <cell r="C27" t="str">
            <v>CEFIXIMA 100 MG/5 ML SUSPENSION</v>
          </cell>
          <cell r="D27" t="str">
            <v>FRASCO</v>
          </cell>
          <cell r="E27">
            <v>50</v>
          </cell>
          <cell r="F27">
            <v>65</v>
          </cell>
          <cell r="G27">
            <v>60</v>
          </cell>
          <cell r="H27" t="str">
            <v>2 MESES</v>
          </cell>
          <cell r="I27">
            <v>22</v>
          </cell>
          <cell r="J27">
            <v>1320</v>
          </cell>
          <cell r="K27">
            <v>38.58</v>
          </cell>
        </row>
        <row r="28">
          <cell r="A28">
            <v>26</v>
          </cell>
          <cell r="B28" t="str">
            <v>J-01-69</v>
          </cell>
          <cell r="C28" t="str">
            <v>LEVOFLOXACINA 500 MG COMPRIMIDO</v>
          </cell>
          <cell r="D28" t="str">
            <v>COMPRIMIDO</v>
          </cell>
          <cell r="E28">
            <v>690</v>
          </cell>
          <cell r="F28">
            <v>825</v>
          </cell>
          <cell r="G28">
            <v>900</v>
          </cell>
          <cell r="H28" t="str">
            <v>2 MESES</v>
          </cell>
          <cell r="I28">
            <v>2.82</v>
          </cell>
          <cell r="J28">
            <v>2538</v>
          </cell>
          <cell r="K28">
            <v>2.82</v>
          </cell>
          <cell r="L28" t="str">
            <v>BLISTER , BURBUJA DE ALUMINIO , Y/O FOLIO DE ALUMINIO , ROTULADO EN ENVASE PRIMARIO DCI</v>
          </cell>
        </row>
        <row r="29">
          <cell r="A29">
            <v>27</v>
          </cell>
          <cell r="B29" t="str">
            <v>M-01-05</v>
          </cell>
          <cell r="C29" t="str">
            <v>IBUPROFENO  400 MG COMPRIMIDO</v>
          </cell>
          <cell r="D29" t="str">
            <v>COMPRIMIDO</v>
          </cell>
          <cell r="E29">
            <v>14500</v>
          </cell>
          <cell r="F29">
            <v>23250</v>
          </cell>
          <cell r="G29">
            <v>13000</v>
          </cell>
          <cell r="H29" t="str">
            <v>2 MESES</v>
          </cell>
          <cell r="I29">
            <v>0.21</v>
          </cell>
          <cell r="J29">
            <v>2730</v>
          </cell>
          <cell r="K29">
            <v>0.31</v>
          </cell>
          <cell r="L29" t="str">
            <v>BLISTER , BURBUJA DE ALUMINIO , Y/O FOLIO DE ALUMINIO , ROTULADO EN ENVASE PRIMARIO DCI</v>
          </cell>
        </row>
        <row r="30">
          <cell r="A30">
            <v>28</v>
          </cell>
          <cell r="B30" t="str">
            <v>N-01-11</v>
          </cell>
          <cell r="C30" t="str">
            <v xml:space="preserve">LIDOCAINA C/E 2% CARTUCHO DENT </v>
          </cell>
          <cell r="D30" t="str">
            <v>CARTUCHO</v>
          </cell>
          <cell r="E30">
            <v>200</v>
          </cell>
          <cell r="F30">
            <v>250</v>
          </cell>
          <cell r="G30">
            <v>250</v>
          </cell>
          <cell r="H30" t="str">
            <v>2 MESES</v>
          </cell>
          <cell r="I30">
            <v>2.4</v>
          </cell>
          <cell r="J30">
            <v>600</v>
          </cell>
          <cell r="K30">
            <v>3.5</v>
          </cell>
        </row>
        <row r="31">
          <cell r="A31">
            <v>29</v>
          </cell>
          <cell r="B31" t="str">
            <v>N-01-13</v>
          </cell>
          <cell r="C31" t="str">
            <v>PROPOFOL 10MG/ML INY.</v>
          </cell>
          <cell r="D31" t="str">
            <v>AMPOLLA</v>
          </cell>
          <cell r="E31">
            <v>350</v>
          </cell>
          <cell r="F31">
            <v>570</v>
          </cell>
          <cell r="G31">
            <v>305</v>
          </cell>
          <cell r="H31" t="str">
            <v>2 MESES</v>
          </cell>
          <cell r="I31">
            <v>35</v>
          </cell>
          <cell r="J31">
            <v>10675</v>
          </cell>
          <cell r="K31">
            <v>51.86</v>
          </cell>
          <cell r="L31" t="str">
            <v>AMPOLLAS PRE-RANURADAS CON UN PUNTO DE CORTE</v>
          </cell>
        </row>
        <row r="32">
          <cell r="A32">
            <v>30</v>
          </cell>
          <cell r="B32" t="str">
            <v>N-02-03</v>
          </cell>
          <cell r="C32" t="str">
            <v>ERGOTAMINA/CAFEINA 1/100MG</v>
          </cell>
          <cell r="D32" t="str">
            <v>COMPRIMIDO</v>
          </cell>
          <cell r="E32">
            <v>150</v>
          </cell>
          <cell r="F32">
            <v>75</v>
          </cell>
          <cell r="G32">
            <v>300</v>
          </cell>
          <cell r="H32" t="str">
            <v>2 MESES</v>
          </cell>
          <cell r="I32">
            <v>2.4</v>
          </cell>
          <cell r="J32">
            <v>720</v>
          </cell>
          <cell r="K32">
            <v>2.6</v>
          </cell>
          <cell r="L32" t="str">
            <v>BLISTER , BURBUJA DE ALUMINIO , Y/O FOLIO DE ALUMINIO , ROTULADO EN ENVASE PRIMARIO DCI</v>
          </cell>
        </row>
        <row r="33">
          <cell r="A33">
            <v>31</v>
          </cell>
          <cell r="B33" t="str">
            <v>N-02-08</v>
          </cell>
          <cell r="C33" t="str">
            <v>PARACETAMOL 500 MG COMP</v>
          </cell>
          <cell r="D33" t="str">
            <v>COMPRIMIDO</v>
          </cell>
          <cell r="E33">
            <v>7250</v>
          </cell>
          <cell r="F33">
            <v>7125</v>
          </cell>
          <cell r="G33">
            <v>11000</v>
          </cell>
          <cell r="H33" t="str">
            <v>2 MESES</v>
          </cell>
          <cell r="I33">
            <v>0.15</v>
          </cell>
          <cell r="J33">
            <v>1650</v>
          </cell>
          <cell r="K33">
            <v>0.21</v>
          </cell>
          <cell r="L33" t="str">
            <v>BLISTER , BURBUJA DE ALUMINIO , Y/O FOLIO DE ALUMINIO , ROTULADO EN ENVASE PRIMARIO DCI</v>
          </cell>
        </row>
        <row r="34">
          <cell r="A34">
            <v>32</v>
          </cell>
          <cell r="B34" t="str">
            <v>N-02-09</v>
          </cell>
          <cell r="C34" t="str">
            <v>PARACETAMOL  120MG/5ML JBE</v>
          </cell>
          <cell r="D34" t="str">
            <v>FRASCO</v>
          </cell>
          <cell r="E34">
            <v>50</v>
          </cell>
          <cell r="F34">
            <v>85</v>
          </cell>
          <cell r="G34">
            <v>40</v>
          </cell>
          <cell r="H34" t="str">
            <v>2 MESES</v>
          </cell>
          <cell r="I34">
            <v>6.2</v>
          </cell>
          <cell r="J34">
            <v>248</v>
          </cell>
          <cell r="K34">
            <v>7.85</v>
          </cell>
        </row>
        <row r="35">
          <cell r="A35">
            <v>33</v>
          </cell>
          <cell r="B35" t="str">
            <v>N-02-28</v>
          </cell>
          <cell r="C35" t="str">
            <v>TRAMADOL 100 MG/2ML INYECTABLE</v>
          </cell>
          <cell r="D35" t="str">
            <v>AMPOLLA</v>
          </cell>
          <cell r="E35">
            <v>75</v>
          </cell>
          <cell r="F35">
            <v>88</v>
          </cell>
          <cell r="G35">
            <v>100</v>
          </cell>
          <cell r="H35" t="str">
            <v>2 MESES</v>
          </cell>
          <cell r="I35">
            <v>6</v>
          </cell>
          <cell r="J35">
            <v>600</v>
          </cell>
          <cell r="K35">
            <v>6.38</v>
          </cell>
          <cell r="L35" t="str">
            <v>AMPOLLAS PRE-RANURADAS CON UN PUNTO DE CORTE</v>
          </cell>
        </row>
        <row r="36">
          <cell r="A36">
            <v>34</v>
          </cell>
          <cell r="B36" t="str">
            <v>N-04-01</v>
          </cell>
          <cell r="C36" t="str">
            <v>BIPERIDENO 4 MG COMPRIMIDO</v>
          </cell>
          <cell r="D36" t="str">
            <v>COMPRIMIDO</v>
          </cell>
          <cell r="E36">
            <v>280</v>
          </cell>
          <cell r="F36">
            <v>300</v>
          </cell>
          <cell r="G36">
            <v>260</v>
          </cell>
          <cell r="H36" t="str">
            <v>2 MESES</v>
          </cell>
          <cell r="I36">
            <v>2</v>
          </cell>
          <cell r="J36">
            <v>520</v>
          </cell>
          <cell r="K36">
            <v>4.2</v>
          </cell>
          <cell r="L36" t="str">
            <v>BLISTER , BURBUJA DE ALUMINIO , Y/O FOLIO DE ALUMINIO , ROTULADO EN ENVASE PRIMARIO DCI</v>
          </cell>
        </row>
        <row r="37">
          <cell r="A37">
            <v>35</v>
          </cell>
          <cell r="B37" t="str">
            <v>N-06-06</v>
          </cell>
          <cell r="C37" t="str">
            <v>METILFENIDATO 10 MG COMPRIMIDO</v>
          </cell>
          <cell r="D37" t="str">
            <v>COMPRIMIDO</v>
          </cell>
          <cell r="E37">
            <v>200</v>
          </cell>
          <cell r="F37">
            <v>230</v>
          </cell>
          <cell r="G37">
            <v>270</v>
          </cell>
          <cell r="H37" t="str">
            <v>2 MESES</v>
          </cell>
          <cell r="I37">
            <v>14.99</v>
          </cell>
          <cell r="J37">
            <v>4047.3</v>
          </cell>
          <cell r="K37">
            <v>15.72</v>
          </cell>
          <cell r="L37" t="str">
            <v>BLISTER , BURBUJA DE ALUMINIO , Y/O FOLIO DE ALUMINIO , ROTULADO EN ENVASE PRIMARIO DCI</v>
          </cell>
        </row>
        <row r="38">
          <cell r="A38">
            <v>36</v>
          </cell>
          <cell r="B38" t="str">
            <v>N-07-01</v>
          </cell>
          <cell r="C38" t="str">
            <v>DIMENHIDRINATO 50 MG COMP</v>
          </cell>
          <cell r="D38" t="str">
            <v>COMPRIMIDO</v>
          </cell>
          <cell r="E38">
            <v>500</v>
          </cell>
          <cell r="F38">
            <v>450</v>
          </cell>
          <cell r="G38">
            <v>800</v>
          </cell>
          <cell r="H38" t="str">
            <v>2 MESES</v>
          </cell>
          <cell r="I38">
            <v>0.4</v>
          </cell>
          <cell r="J38">
            <v>320</v>
          </cell>
          <cell r="K38">
            <v>0.9</v>
          </cell>
          <cell r="L38" t="str">
            <v>BLISTER , BURBUJA DE ALUMINIO , Y/O FOLIO DE ALUMINIO , ROTULADO EN ENVASE PRIMARIO DCI</v>
          </cell>
        </row>
        <row r="39">
          <cell r="A39">
            <v>37</v>
          </cell>
          <cell r="B39" t="str">
            <v>P-01-20</v>
          </cell>
          <cell r="C39" t="str">
            <v xml:space="preserve">HIDROXICLOROQUINA 200 MG </v>
          </cell>
          <cell r="D39" t="str">
            <v>COMPRIMIDO</v>
          </cell>
          <cell r="E39">
            <v>2700</v>
          </cell>
          <cell r="F39">
            <v>4110</v>
          </cell>
          <cell r="G39">
            <v>2640</v>
          </cell>
          <cell r="H39" t="str">
            <v>2 MESES</v>
          </cell>
          <cell r="I39">
            <v>3.2</v>
          </cell>
          <cell r="J39">
            <v>8448</v>
          </cell>
          <cell r="K39">
            <v>6.8</v>
          </cell>
          <cell r="L39" t="str">
            <v>BLISTER , BURBUJA DE ALUMINIO , Y/O FOLIO DE ALUMINIO , ROTULADO EN ENVASE PRIMARIO DCI</v>
          </cell>
        </row>
        <row r="40">
          <cell r="A40">
            <v>38</v>
          </cell>
          <cell r="B40" t="str">
            <v>R-03-16</v>
          </cell>
          <cell r="C40" t="str">
            <v xml:space="preserve">SALMETEROL+FLUTICASONA 25 MCG/125 </v>
          </cell>
          <cell r="D40" t="str">
            <v>FRASCO</v>
          </cell>
          <cell r="E40">
            <v>90</v>
          </cell>
          <cell r="F40">
            <v>81</v>
          </cell>
          <cell r="G40">
            <v>144</v>
          </cell>
          <cell r="H40" t="str">
            <v>2 MESES</v>
          </cell>
          <cell r="I40">
            <v>108</v>
          </cell>
          <cell r="J40">
            <v>15552</v>
          </cell>
          <cell r="K40">
            <v>108.42</v>
          </cell>
        </row>
        <row r="41">
          <cell r="A41">
            <v>39</v>
          </cell>
          <cell r="B41" t="str">
            <v>R-06-03</v>
          </cell>
          <cell r="C41" t="str">
            <v>CLORFENIRAMINA 10 MG/ML INY.</v>
          </cell>
          <cell r="D41" t="str">
            <v>AMPOLLA</v>
          </cell>
          <cell r="E41">
            <v>65</v>
          </cell>
          <cell r="F41">
            <v>63</v>
          </cell>
          <cell r="G41">
            <v>100</v>
          </cell>
          <cell r="H41" t="str">
            <v>2 MESES</v>
          </cell>
          <cell r="I41">
            <v>1</v>
          </cell>
          <cell r="J41">
            <v>100</v>
          </cell>
          <cell r="K41">
            <v>2.0499999999999998</v>
          </cell>
          <cell r="L41" t="str">
            <v>AMPOLLAS PRE-RANURADAS CON UN PUNTO DE CORTE</v>
          </cell>
        </row>
        <row r="42">
          <cell r="A42">
            <v>40</v>
          </cell>
          <cell r="B42" t="str">
            <v>S-01-09</v>
          </cell>
          <cell r="C42" t="str">
            <v>DEXAMETASONA  0.1% COLIRIO</v>
          </cell>
          <cell r="D42" t="str">
            <v>FRASCO</v>
          </cell>
          <cell r="E42">
            <v>25</v>
          </cell>
          <cell r="F42">
            <v>20</v>
          </cell>
          <cell r="G42">
            <v>43</v>
          </cell>
          <cell r="H42" t="str">
            <v>2 MESES</v>
          </cell>
          <cell r="I42">
            <v>9.98</v>
          </cell>
          <cell r="J42">
            <v>429.14000000000004</v>
          </cell>
          <cell r="K42">
            <v>17.22</v>
          </cell>
        </row>
        <row r="43">
          <cell r="A43">
            <v>41</v>
          </cell>
          <cell r="B43" t="str">
            <v>S-01-25</v>
          </cell>
          <cell r="C43" t="str">
            <v>LAGRIMAS ARTIFICIALES GEL</v>
          </cell>
          <cell r="D43" t="str">
            <v>TUBO</v>
          </cell>
          <cell r="E43">
            <v>28</v>
          </cell>
          <cell r="F43">
            <v>18</v>
          </cell>
          <cell r="G43">
            <v>52</v>
          </cell>
          <cell r="H43" t="str">
            <v>2 MESES</v>
          </cell>
          <cell r="I43">
            <v>47</v>
          </cell>
          <cell r="J43">
            <v>2444</v>
          </cell>
          <cell r="K43">
            <v>47.78</v>
          </cell>
        </row>
        <row r="44">
          <cell r="A44">
            <v>42</v>
          </cell>
          <cell r="B44" t="str">
            <v>V-08-02</v>
          </cell>
          <cell r="C44" t="str">
            <v>CONTRASTE IODADO 50 ML</v>
          </cell>
          <cell r="D44" t="str">
            <v>FRASCO</v>
          </cell>
          <cell r="E44">
            <v>32</v>
          </cell>
          <cell r="F44">
            <v>38</v>
          </cell>
          <cell r="G44">
            <v>42</v>
          </cell>
          <cell r="H44" t="str">
            <v>2 MESES</v>
          </cell>
          <cell r="I44">
            <v>304.27999999999997</v>
          </cell>
          <cell r="J44">
            <v>12779.759999999998</v>
          </cell>
          <cell r="K44">
            <v>304.88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showGridLines="0" tabSelected="1" view="pageBreakPreview" topLeftCell="A25" zoomScale="98" zoomScaleNormal="80" zoomScaleSheetLayoutView="98" workbookViewId="0">
      <selection activeCell="J34" sqref="J34"/>
    </sheetView>
  </sheetViews>
  <sheetFormatPr baseColWidth="10" defaultRowHeight="12.75" x14ac:dyDescent="0.2"/>
  <cols>
    <col min="1" max="1" width="8" style="1" customWidth="1"/>
    <col min="2" max="2" width="8.7109375" style="1" bestFit="1" customWidth="1"/>
    <col min="3" max="3" width="12.5703125" style="1" customWidth="1"/>
    <col min="4" max="4" width="15.28515625" style="6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2"/>
      <c r="F1" s="3"/>
      <c r="G1" s="3"/>
      <c r="H1" s="3"/>
      <c r="I1" s="4"/>
      <c r="J1" s="105" t="s">
        <v>0</v>
      </c>
      <c r="K1" s="106" t="s">
        <v>1</v>
      </c>
      <c r="L1" s="106"/>
    </row>
    <row r="2" spans="1:12" ht="12.75" customHeight="1" x14ac:dyDescent="0.2">
      <c r="A2" s="5"/>
      <c r="B2" s="5"/>
      <c r="C2" s="5"/>
      <c r="G2" s="7" t="s">
        <v>2</v>
      </c>
      <c r="H2" s="8" t="s">
        <v>3</v>
      </c>
      <c r="I2" s="9"/>
      <c r="J2" s="105"/>
      <c r="K2" s="106"/>
      <c r="L2" s="106"/>
    </row>
    <row r="3" spans="1:12" ht="9.75" customHeight="1" x14ac:dyDescent="0.2">
      <c r="A3" s="5"/>
      <c r="B3" s="5"/>
      <c r="C3" s="5"/>
      <c r="E3" s="10"/>
      <c r="F3" s="4"/>
      <c r="G3" s="4"/>
      <c r="H3" s="9"/>
      <c r="I3" s="9"/>
      <c r="J3" s="9"/>
    </row>
    <row r="4" spans="1:12" ht="8.25" customHeight="1" x14ac:dyDescent="0.2">
      <c r="A4" s="5"/>
      <c r="B4" s="5"/>
      <c r="C4" s="5"/>
      <c r="D4" s="11"/>
      <c r="E4" s="10"/>
      <c r="F4" s="4"/>
      <c r="G4" s="4"/>
      <c r="H4" s="12"/>
      <c r="I4" s="13"/>
      <c r="J4" s="13"/>
    </row>
    <row r="5" spans="1:12" ht="22.5" customHeight="1" x14ac:dyDescent="0.2">
      <c r="A5" s="107" t="s">
        <v>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12" x14ac:dyDescent="0.2">
      <c r="A6" s="3"/>
      <c r="B6" s="3"/>
      <c r="C6" s="3"/>
      <c r="D6" s="14"/>
      <c r="F6" s="108" t="s">
        <v>5</v>
      </c>
      <c r="G6" s="108"/>
      <c r="H6" s="15" t="str">
        <f>+K1</f>
        <v>CB-CM-BCA-33A-2021</v>
      </c>
    </row>
    <row r="7" spans="1:12" s="16" customFormat="1" ht="18" customHeight="1" x14ac:dyDescent="0.2">
      <c r="D7" s="17"/>
      <c r="E7" s="18" t="s">
        <v>3</v>
      </c>
      <c r="F7" s="18"/>
      <c r="G7" s="18" t="s">
        <v>6</v>
      </c>
      <c r="H7" s="19" t="s">
        <v>7</v>
      </c>
      <c r="I7" s="20" t="s">
        <v>8</v>
      </c>
    </row>
    <row r="8" spans="1:12" ht="4.5" customHeight="1" x14ac:dyDescent="0.2">
      <c r="A8" s="4"/>
      <c r="B8" s="4"/>
      <c r="C8" s="4"/>
      <c r="D8" s="21"/>
      <c r="E8" s="4"/>
      <c r="F8" s="4"/>
      <c r="G8" s="4"/>
      <c r="H8" s="4"/>
      <c r="I8" s="4"/>
      <c r="J8" s="4"/>
    </row>
    <row r="9" spans="1:12" ht="29.25" customHeight="1" x14ac:dyDescent="0.2">
      <c r="A9" s="22"/>
      <c r="B9" s="22"/>
      <c r="C9" s="109" t="s">
        <v>9</v>
      </c>
      <c r="D9" s="110"/>
      <c r="E9" s="23"/>
      <c r="F9" s="24"/>
      <c r="G9" s="25" t="s">
        <v>10</v>
      </c>
      <c r="H9" s="90"/>
      <c r="I9" s="91"/>
      <c r="J9" s="91"/>
      <c r="K9" s="91"/>
      <c r="L9" s="92"/>
    </row>
    <row r="10" spans="1:12" ht="26.25" customHeight="1" x14ac:dyDescent="0.2">
      <c r="A10" s="22"/>
      <c r="B10" s="22"/>
      <c r="C10" s="5"/>
      <c r="D10" s="26"/>
      <c r="E10" s="27"/>
      <c r="F10" s="27"/>
      <c r="G10" s="25" t="s">
        <v>11</v>
      </c>
      <c r="H10" s="90"/>
      <c r="I10" s="91"/>
      <c r="J10" s="91"/>
      <c r="K10" s="91"/>
      <c r="L10" s="92"/>
    </row>
    <row r="11" spans="1:12" ht="3.75" customHeight="1" thickBot="1" x14ac:dyDescent="0.25">
      <c r="A11" s="28"/>
      <c r="B11" s="28"/>
      <c r="C11" s="28"/>
      <c r="D11" s="29"/>
      <c r="E11" s="30"/>
      <c r="F11" s="28"/>
      <c r="G11" s="28"/>
      <c r="H11" s="28"/>
      <c r="I11" s="28"/>
      <c r="J11" s="28"/>
      <c r="K11" s="31"/>
      <c r="L11" s="31"/>
    </row>
    <row r="12" spans="1:12" ht="15.75" customHeight="1" x14ac:dyDescent="0.25">
      <c r="A12" s="93" t="s">
        <v>12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5"/>
    </row>
    <row r="13" spans="1:12" ht="28.5" customHeight="1" thickBot="1" x14ac:dyDescent="0.25">
      <c r="A13" s="32"/>
      <c r="B13" s="96" t="s">
        <v>13</v>
      </c>
      <c r="C13" s="96"/>
      <c r="D13" s="96"/>
      <c r="E13" s="96"/>
      <c r="F13" s="96"/>
      <c r="G13" s="96"/>
      <c r="H13" s="96"/>
      <c r="I13" s="96"/>
      <c r="J13" s="96"/>
      <c r="K13" s="96"/>
      <c r="L13" s="97"/>
    </row>
    <row r="14" spans="1:12" ht="25.5" x14ac:dyDescent="0.2">
      <c r="A14" s="33" t="s">
        <v>14</v>
      </c>
      <c r="B14" s="34" t="s">
        <v>15</v>
      </c>
      <c r="C14" s="35" t="s">
        <v>16</v>
      </c>
      <c r="D14" s="35" t="s">
        <v>17</v>
      </c>
      <c r="E14" s="34" t="s">
        <v>18</v>
      </c>
      <c r="F14" s="35" t="s">
        <v>19</v>
      </c>
      <c r="G14" s="35" t="s">
        <v>20</v>
      </c>
      <c r="H14" s="35" t="s">
        <v>21</v>
      </c>
      <c r="I14" s="35" t="s">
        <v>22</v>
      </c>
      <c r="J14" s="35" t="s">
        <v>23</v>
      </c>
      <c r="K14" s="35" t="s">
        <v>24</v>
      </c>
      <c r="L14" s="36" t="s">
        <v>25</v>
      </c>
    </row>
    <row r="15" spans="1:12" s="43" customFormat="1" ht="61.5" customHeight="1" x14ac:dyDescent="0.2">
      <c r="A15" s="37">
        <v>3</v>
      </c>
      <c r="B15" s="38" t="str">
        <f>INDEX([1]LISTA!$A$1:$Q$61,MATCH(A15,[1]LISTA!$A$1:$A$61),2)</f>
        <v>A-06-08</v>
      </c>
      <c r="C15" s="38">
        <f>INDEX([1]LISTA!$A$1:$Q$61,MATCH(A15,[1]LISTA!$A$1:$A$61),7)</f>
        <v>50</v>
      </c>
      <c r="D15" s="39" t="str">
        <f>INDEX([1]LISTA!$A$1:$Q$61,MATCH(A15,[1]LISTA!$A$1:$A$61),4)</f>
        <v>SOBRE</v>
      </c>
      <c r="E15" s="40" t="str">
        <f>INDEX([1]LISTA!$A$1:$Q$61,MATCH(A15,[1]LISTA!$A$1:$A$61),3)</f>
        <v>SULFATO MAGNESIO GRANULADO</v>
      </c>
      <c r="F15" s="41"/>
      <c r="G15" s="41"/>
      <c r="H15" s="41"/>
      <c r="I15" s="41"/>
      <c r="J15" s="41"/>
      <c r="K15" s="41"/>
      <c r="L15" s="42"/>
    </row>
    <row r="16" spans="1:12" s="43" customFormat="1" ht="59.25" customHeight="1" x14ac:dyDescent="0.2">
      <c r="A16" s="37">
        <v>11</v>
      </c>
      <c r="B16" s="38" t="str">
        <f>INDEX([1]LISTA!$A$1:$Q$61,MATCH(A16,[1]LISTA!$A$1:$A$61),2)</f>
        <v>B-05-22</v>
      </c>
      <c r="C16" s="38">
        <f>INDEX([1]LISTA!$A$1:$Q$61,MATCH(A16,[1]LISTA!$A$1:$A$61),7)</f>
        <v>260</v>
      </c>
      <c r="D16" s="39" t="str">
        <f>INDEX([1]LISTA!$A$1:$Q$61,MATCH(A16,[1]LISTA!$A$1:$A$61),4)</f>
        <v>INFUSOR</v>
      </c>
      <c r="E16" s="40" t="str">
        <f>INDEX([1]LISTA!$A$1:$Q$61,MATCH(A16,[1]LISTA!$A$1:$A$61),3)</f>
        <v xml:space="preserve">SOLUCION  FISIOLOGICA 0.9%/500ML </v>
      </c>
      <c r="F16" s="41"/>
      <c r="G16" s="41"/>
      <c r="H16" s="41"/>
      <c r="I16" s="41"/>
      <c r="J16" s="41"/>
      <c r="K16" s="44"/>
      <c r="L16" s="45"/>
    </row>
    <row r="17" spans="1:12" s="43" customFormat="1" x14ac:dyDescent="0.2">
      <c r="A17" s="46"/>
      <c r="B17" s="47"/>
      <c r="C17" s="47"/>
      <c r="D17" s="48"/>
      <c r="E17" s="49" t="str">
        <f>IF(COUNTBLANK(E18:E18)=7,"","ESPECIFICACIONES TECNICAS")</f>
        <v>ESPECIFICACIONES TECNICAS</v>
      </c>
      <c r="F17" s="50" t="s">
        <v>26</v>
      </c>
      <c r="G17" s="51"/>
      <c r="H17" s="52"/>
      <c r="I17" s="52"/>
      <c r="J17" s="52"/>
      <c r="K17" s="52"/>
      <c r="L17" s="53"/>
    </row>
    <row r="18" spans="1:12" s="59" customFormat="1" ht="49.5" customHeight="1" x14ac:dyDescent="0.25">
      <c r="A18" s="46"/>
      <c r="B18" s="47"/>
      <c r="C18" s="47"/>
      <c r="D18" s="48"/>
      <c r="E18" s="54" t="s">
        <v>27</v>
      </c>
      <c r="F18" s="55"/>
      <c r="G18" s="56"/>
      <c r="H18" s="57"/>
      <c r="I18" s="57"/>
      <c r="J18" s="57"/>
      <c r="K18" s="57"/>
      <c r="L18" s="58"/>
    </row>
    <row r="19" spans="1:12" s="43" customFormat="1" ht="54.95" customHeight="1" x14ac:dyDescent="0.2">
      <c r="A19" s="37">
        <v>12</v>
      </c>
      <c r="B19" s="38" t="str">
        <f>INDEX([1]LISTA!$A$1:$Q$61,MATCH(A19,[1]LISTA!$A$1:$A$61),2)</f>
        <v>B-05-25</v>
      </c>
      <c r="C19" s="38">
        <f>INDEX([1]LISTA!$A$1:$Q$61,MATCH(A19,[1]LISTA!$A$1:$A$61),7)</f>
        <v>72</v>
      </c>
      <c r="D19" s="39" t="str">
        <f>INDEX([1]LISTA!$A$1:$Q$61,MATCH(A19,[1]LISTA!$A$1:$A$61),4)</f>
        <v>INFUSOR</v>
      </c>
      <c r="E19" s="40" t="str">
        <f>INDEX([1]LISTA!$A$1:$Q$61,MATCH(A19,[1]LISTA!$A$1:$A$61),3)</f>
        <v xml:space="preserve">SOLUCION GLUCOSADA CLORURADA 1000 </v>
      </c>
      <c r="F19" s="41"/>
      <c r="G19" s="41"/>
      <c r="H19" s="41"/>
      <c r="I19" s="41"/>
      <c r="J19" s="41"/>
      <c r="K19" s="44"/>
      <c r="L19" s="45"/>
    </row>
    <row r="20" spans="1:12" s="43" customFormat="1" x14ac:dyDescent="0.2">
      <c r="A20" s="46"/>
      <c r="B20" s="47"/>
      <c r="C20" s="47"/>
      <c r="D20" s="48"/>
      <c r="E20" s="49" t="str">
        <f>IF(COUNTBLANK(E21:E21)=7,"","ESPECIFICACIONES TECNICAS")</f>
        <v>ESPECIFICACIONES TECNICAS</v>
      </c>
      <c r="F20" s="50" t="s">
        <v>26</v>
      </c>
      <c r="G20" s="51"/>
      <c r="H20" s="52"/>
      <c r="I20" s="52"/>
      <c r="J20" s="52"/>
      <c r="K20" s="52"/>
      <c r="L20" s="53"/>
    </row>
    <row r="21" spans="1:12" s="59" customFormat="1" ht="51" customHeight="1" x14ac:dyDescent="0.25">
      <c r="A21" s="46"/>
      <c r="B21" s="47"/>
      <c r="C21" s="47"/>
      <c r="D21" s="48"/>
      <c r="E21" s="54" t="s">
        <v>27</v>
      </c>
      <c r="F21" s="55"/>
      <c r="G21" s="56"/>
      <c r="H21" s="57"/>
      <c r="I21" s="57"/>
      <c r="J21" s="57"/>
      <c r="K21" s="57"/>
      <c r="L21" s="58"/>
    </row>
    <row r="22" spans="1:12" s="43" customFormat="1" ht="54.95" customHeight="1" x14ac:dyDescent="0.2">
      <c r="A22" s="37">
        <v>15</v>
      </c>
      <c r="B22" s="38" t="str">
        <f>INDEX([1]LISTA!$A$1:$Q$61,MATCH(A22,[1]LISTA!$A$1:$A$61),2)</f>
        <v>C-05-02</v>
      </c>
      <c r="C22" s="38">
        <f>INDEX([1]LISTA!$A$1:$Q$61,MATCH(A22,[1]LISTA!$A$1:$A$61),7)</f>
        <v>25</v>
      </c>
      <c r="D22" s="39" t="str">
        <f>INDEX([1]LISTA!$A$1:$Q$61,MATCH(A22,[1]LISTA!$A$1:$A$61),4)</f>
        <v>TUBO</v>
      </c>
      <c r="E22" s="40" t="str">
        <f>INDEX([1]LISTA!$A$1:$Q$61,MATCH(A22,[1]LISTA!$A$1:$A$61),3)</f>
        <v>CORTICOIDE/ANESTESICO POMADA</v>
      </c>
      <c r="F22" s="41"/>
      <c r="G22" s="41"/>
      <c r="H22" s="41"/>
      <c r="I22" s="41"/>
      <c r="J22" s="41"/>
      <c r="K22" s="44"/>
      <c r="L22" s="45"/>
    </row>
    <row r="23" spans="1:12" s="43" customFormat="1" ht="54.95" customHeight="1" x14ac:dyDescent="0.2">
      <c r="A23" s="37">
        <v>23</v>
      </c>
      <c r="B23" s="38" t="str">
        <f>INDEX([1]LISTA!$A$1:$Q$61,MATCH(A23,[1]LISTA!$A$1:$A$61),2)</f>
        <v>J-01-50</v>
      </c>
      <c r="C23" s="38">
        <f>INDEX([1]LISTA!$A$1:$Q$61,MATCH(A23,[1]LISTA!$A$1:$A$61),7)</f>
        <v>160</v>
      </c>
      <c r="D23" s="39" t="str">
        <f>INDEX([1]LISTA!$A$1:$Q$61,MATCH(A23,[1]LISTA!$A$1:$A$61),4)</f>
        <v>FRASCO -AMPOLLA</v>
      </c>
      <c r="E23" s="40" t="str">
        <f>INDEX([1]LISTA!$A$1:$Q$61,MATCH(A23,[1]LISTA!$A$1:$A$61),3)</f>
        <v>IMIPENEM+CILASTATINA 500/500MG</v>
      </c>
      <c r="F23" s="41"/>
      <c r="G23" s="41"/>
      <c r="H23" s="41"/>
      <c r="I23" s="41"/>
      <c r="J23" s="41"/>
      <c r="K23" s="44"/>
      <c r="L23" s="45"/>
    </row>
    <row r="24" spans="1:12" s="43" customFormat="1" ht="54.95" customHeight="1" x14ac:dyDescent="0.2">
      <c r="A24" s="37">
        <v>28</v>
      </c>
      <c r="B24" s="38" t="str">
        <f>INDEX([1]LISTA!$A$1:$Q$61,MATCH(A24,[1]LISTA!$A$1:$A$61),2)</f>
        <v>N-01-11</v>
      </c>
      <c r="C24" s="38">
        <f>INDEX([1]LISTA!$A$1:$Q$61,MATCH(A24,[1]LISTA!$A$1:$A$61),7)</f>
        <v>250</v>
      </c>
      <c r="D24" s="39" t="str">
        <f>INDEX([1]LISTA!$A$1:$Q$61,MATCH(A24,[1]LISTA!$A$1:$A$61),4)</f>
        <v>CARTUCHO</v>
      </c>
      <c r="E24" s="40" t="str">
        <f>INDEX([1]LISTA!$A$1:$Q$61,MATCH(A24,[1]LISTA!$A$1:$A$61),3)</f>
        <v xml:space="preserve">LIDOCAINA C/E 2% CARTUCHO DENT </v>
      </c>
      <c r="F24" s="41"/>
      <c r="G24" s="41"/>
      <c r="H24" s="41"/>
      <c r="I24" s="41"/>
      <c r="J24" s="41"/>
      <c r="K24" s="44"/>
      <c r="L24" s="45"/>
    </row>
    <row r="25" spans="1:12" s="43" customFormat="1" ht="54.95" customHeight="1" x14ac:dyDescent="0.2">
      <c r="A25" s="37">
        <v>30</v>
      </c>
      <c r="B25" s="38" t="str">
        <f>INDEX([1]LISTA!$A$1:$Q$61,MATCH(A25,[1]LISTA!$A$1:$A$61),2)</f>
        <v>N-02-03</v>
      </c>
      <c r="C25" s="38">
        <f>INDEX([1]LISTA!$A$1:$Q$61,MATCH(A25,[1]LISTA!$A$1:$A$61),7)</f>
        <v>300</v>
      </c>
      <c r="D25" s="39" t="str">
        <f>INDEX([1]LISTA!$A$1:$Q$61,MATCH(A25,[1]LISTA!$A$1:$A$61),4)</f>
        <v>COMPRIMIDO</v>
      </c>
      <c r="E25" s="40" t="str">
        <f>INDEX([1]LISTA!$A$1:$Q$61,MATCH(A25,[1]LISTA!$A$1:$A$61),3)</f>
        <v>ERGOTAMINA/CAFEINA 1/100MG</v>
      </c>
      <c r="F25" s="41"/>
      <c r="G25" s="41"/>
      <c r="H25" s="41"/>
      <c r="I25" s="41"/>
      <c r="J25" s="41"/>
      <c r="K25" s="44"/>
      <c r="L25" s="45"/>
    </row>
    <row r="26" spans="1:12" s="43" customFormat="1" x14ac:dyDescent="0.2">
      <c r="A26" s="46"/>
      <c r="B26" s="47"/>
      <c r="C26" s="47"/>
      <c r="D26" s="48"/>
      <c r="E26" s="49" t="str">
        <f>IF(COUNTBLANK(E27:E27)=7,"","ESPECIFICACIONES TECNICAS")</f>
        <v>ESPECIFICACIONES TECNICAS</v>
      </c>
      <c r="F26" s="50" t="s">
        <v>26</v>
      </c>
      <c r="G26" s="51"/>
      <c r="H26" s="52"/>
      <c r="I26" s="52"/>
      <c r="J26" s="52"/>
      <c r="K26" s="52"/>
      <c r="L26" s="53"/>
    </row>
    <row r="27" spans="1:12" s="59" customFormat="1" ht="33.75" x14ac:dyDescent="0.25">
      <c r="A27" s="46"/>
      <c r="B27" s="47"/>
      <c r="C27" s="47"/>
      <c r="D27" s="48"/>
      <c r="E27" s="54" t="s">
        <v>28</v>
      </c>
      <c r="F27" s="55"/>
      <c r="G27" s="56"/>
      <c r="H27" s="57"/>
      <c r="I27" s="57"/>
      <c r="J27" s="57"/>
      <c r="K27" s="57"/>
      <c r="L27" s="58"/>
    </row>
    <row r="28" spans="1:12" s="43" customFormat="1" ht="54.95" customHeight="1" x14ac:dyDescent="0.2">
      <c r="A28" s="37">
        <v>34</v>
      </c>
      <c r="B28" s="38" t="str">
        <f>INDEX([1]LISTA!$A$1:$Q$61,MATCH(A28,[1]LISTA!$A$1:$A$61),2)</f>
        <v>N-04-01</v>
      </c>
      <c r="C28" s="38">
        <f>INDEX([1]LISTA!$A$1:$Q$61,MATCH(A28,[1]LISTA!$A$1:$A$61),7)</f>
        <v>260</v>
      </c>
      <c r="D28" s="39" t="str">
        <f>INDEX([1]LISTA!$A$1:$Q$61,MATCH(A28,[1]LISTA!$A$1:$A$61),4)</f>
        <v>COMPRIMIDO</v>
      </c>
      <c r="E28" s="40" t="str">
        <f>INDEX([1]LISTA!$A$1:$Q$61,MATCH(A28,[1]LISTA!$A$1:$A$61),3)</f>
        <v>BIPERIDENO 4 MG COMPRIMIDO</v>
      </c>
      <c r="F28" s="41"/>
      <c r="G28" s="41"/>
      <c r="H28" s="41"/>
      <c r="I28" s="41"/>
      <c r="J28" s="41"/>
      <c r="K28" s="44"/>
      <c r="L28" s="45"/>
    </row>
    <row r="29" spans="1:12" s="43" customFormat="1" x14ac:dyDescent="0.2">
      <c r="A29" s="46"/>
      <c r="B29" s="47"/>
      <c r="C29" s="47"/>
      <c r="D29" s="48"/>
      <c r="E29" s="49" t="str">
        <f>IF(COUNTBLANK(E30:E30)=7,"","ESPECIFICACIONES TECNICAS")</f>
        <v>ESPECIFICACIONES TECNICAS</v>
      </c>
      <c r="F29" s="50" t="s">
        <v>26</v>
      </c>
      <c r="G29" s="51"/>
      <c r="H29" s="52"/>
      <c r="I29" s="52"/>
      <c r="J29" s="52"/>
      <c r="K29" s="52"/>
      <c r="L29" s="53"/>
    </row>
    <row r="30" spans="1:12" s="59" customFormat="1" ht="33.75" x14ac:dyDescent="0.25">
      <c r="A30" s="46"/>
      <c r="B30" s="47"/>
      <c r="C30" s="47"/>
      <c r="D30" s="48"/>
      <c r="E30" s="54" t="s">
        <v>28</v>
      </c>
      <c r="F30" s="55"/>
      <c r="G30" s="56"/>
      <c r="H30" s="57"/>
      <c r="I30" s="57"/>
      <c r="J30" s="57"/>
      <c r="K30" s="57"/>
      <c r="L30" s="58"/>
    </row>
    <row r="31" spans="1:12" s="43" customFormat="1" ht="54.95" customHeight="1" x14ac:dyDescent="0.2">
      <c r="A31" s="37">
        <v>36</v>
      </c>
      <c r="B31" s="38" t="str">
        <f>INDEX([1]LISTA!$A$1:$Q$61,MATCH(A31,[1]LISTA!$A$1:$A$61),2)</f>
        <v>N-07-01</v>
      </c>
      <c r="C31" s="38">
        <f>INDEX([1]LISTA!$A$1:$Q$61,MATCH(A31,[1]LISTA!$A$1:$A$61),7)</f>
        <v>800</v>
      </c>
      <c r="D31" s="39" t="str">
        <f>INDEX([1]LISTA!$A$1:$Q$61,MATCH(A31,[1]LISTA!$A$1:$A$61),4)</f>
        <v>COMPRIMIDO</v>
      </c>
      <c r="E31" s="40" t="str">
        <f>INDEX([1]LISTA!$A$1:$Q$61,MATCH(A31,[1]LISTA!$A$1:$A$61),3)</f>
        <v>DIMENHIDRINATO 50 MG COMP</v>
      </c>
      <c r="F31" s="41"/>
      <c r="G31" s="41"/>
      <c r="H31" s="41"/>
      <c r="I31" s="41"/>
      <c r="J31" s="41"/>
      <c r="K31" s="44"/>
      <c r="L31" s="45"/>
    </row>
    <row r="32" spans="1:12" s="43" customFormat="1" x14ac:dyDescent="0.2">
      <c r="A32" s="46"/>
      <c r="B32" s="47"/>
      <c r="C32" s="47"/>
      <c r="D32" s="48"/>
      <c r="E32" s="49" t="str">
        <f>IF(COUNTBLANK(E33:E33)=7,"","ESPECIFICACIONES TECNICAS")</f>
        <v>ESPECIFICACIONES TECNICAS</v>
      </c>
      <c r="F32" s="50" t="s">
        <v>26</v>
      </c>
      <c r="G32" s="51"/>
      <c r="H32" s="52"/>
      <c r="I32" s="52"/>
      <c r="J32" s="52"/>
      <c r="K32" s="52"/>
      <c r="L32" s="53"/>
    </row>
    <row r="33" spans="1:12" s="59" customFormat="1" ht="33.75" x14ac:dyDescent="0.25">
      <c r="A33" s="46"/>
      <c r="B33" s="47"/>
      <c r="C33" s="47"/>
      <c r="D33" s="60"/>
      <c r="E33" s="54" t="s">
        <v>28</v>
      </c>
      <c r="F33" s="55"/>
      <c r="G33" s="61"/>
      <c r="H33" s="62"/>
      <c r="I33" s="62"/>
      <c r="J33" s="62"/>
      <c r="K33" s="62"/>
      <c r="L33" s="63"/>
    </row>
    <row r="34" spans="1:12" s="43" customFormat="1" ht="54.95" customHeight="1" thickBot="1" x14ac:dyDescent="0.25">
      <c r="A34" s="37">
        <v>42</v>
      </c>
      <c r="B34" s="38" t="str">
        <f>INDEX([1]LISTA!$A$1:$Q$61,MATCH(A34,[1]LISTA!$A$1:$A$61),2)</f>
        <v>V-08-02</v>
      </c>
      <c r="C34" s="38">
        <f>INDEX([1]LISTA!$A$1:$Q$61,MATCH(A34,[1]LISTA!$A$1:$A$61),7)</f>
        <v>42</v>
      </c>
      <c r="D34" s="39" t="str">
        <f>INDEX([1]LISTA!$A$1:$Q$61,MATCH(A34,[1]LISTA!$A$1:$A$61),4)</f>
        <v>FRASCO</v>
      </c>
      <c r="E34" s="40" t="str">
        <f>INDEX([1]LISTA!$A$1:$Q$61,MATCH(A34,[1]LISTA!$A$1:$A$61),3)</f>
        <v>CONTRASTE IODADO 50 ML</v>
      </c>
      <c r="F34" s="41"/>
      <c r="G34" s="41"/>
      <c r="H34" s="41"/>
      <c r="I34" s="41"/>
      <c r="J34" s="41"/>
      <c r="K34" s="44"/>
      <c r="L34" s="45"/>
    </row>
    <row r="35" spans="1:12" s="68" customFormat="1" ht="3.75" customHeight="1" x14ac:dyDescent="0.2">
      <c r="A35" s="64"/>
      <c r="B35" s="65"/>
      <c r="C35" s="65"/>
      <c r="D35" s="66"/>
      <c r="E35" s="65"/>
      <c r="F35" s="65"/>
      <c r="G35" s="65"/>
      <c r="H35" s="65"/>
      <c r="I35" s="65"/>
      <c r="J35" s="65"/>
      <c r="K35" s="65"/>
      <c r="L35" s="67"/>
    </row>
    <row r="36" spans="1:12" s="69" customFormat="1" ht="31.5" customHeight="1" x14ac:dyDescent="0.2">
      <c r="A36" s="98" t="s">
        <v>36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100"/>
    </row>
    <row r="37" spans="1:12" ht="25.5" customHeight="1" x14ac:dyDescent="0.2">
      <c r="A37" s="32"/>
      <c r="B37" s="70"/>
      <c r="C37" s="70"/>
      <c r="D37" s="21"/>
      <c r="E37" s="70"/>
      <c r="F37" s="70"/>
      <c r="G37" s="70"/>
      <c r="H37" s="70"/>
      <c r="I37" s="70"/>
      <c r="J37" s="70"/>
      <c r="K37" s="70"/>
      <c r="L37" s="71"/>
    </row>
    <row r="38" spans="1:12" ht="26.25" customHeight="1" x14ac:dyDescent="0.2">
      <c r="A38" s="32"/>
      <c r="B38" s="101" t="s">
        <v>29</v>
      </c>
      <c r="C38" s="101"/>
      <c r="D38" s="101"/>
      <c r="F38" s="70"/>
      <c r="G38" s="72"/>
      <c r="K38" s="70"/>
      <c r="L38" s="71"/>
    </row>
    <row r="39" spans="1:12" ht="15.75" x14ac:dyDescent="0.2">
      <c r="A39" s="102" t="s">
        <v>30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4"/>
    </row>
    <row r="40" spans="1:12" s="43" customFormat="1" ht="19.5" customHeight="1" x14ac:dyDescent="0.2">
      <c r="A40" s="85" t="s">
        <v>31</v>
      </c>
      <c r="B40" s="86"/>
      <c r="C40" s="86"/>
      <c r="D40" s="87"/>
      <c r="E40" s="88"/>
      <c r="F40" s="88"/>
      <c r="G40" s="88"/>
      <c r="H40" s="88"/>
      <c r="I40" s="89"/>
      <c r="J40" s="73"/>
      <c r="K40" s="73"/>
      <c r="L40" s="74"/>
    </row>
    <row r="41" spans="1:12" x14ac:dyDescent="0.2">
      <c r="A41" s="32"/>
      <c r="B41" s="70"/>
      <c r="C41" s="70"/>
      <c r="D41" s="21"/>
      <c r="E41" s="70"/>
      <c r="F41" s="70"/>
      <c r="G41" s="70"/>
      <c r="H41" s="70"/>
      <c r="I41" s="70"/>
      <c r="J41" s="70"/>
      <c r="K41" s="70"/>
      <c r="L41" s="71"/>
    </row>
    <row r="42" spans="1:12" ht="24.75" customHeight="1" x14ac:dyDescent="0.2">
      <c r="A42" s="32"/>
      <c r="B42" s="70"/>
      <c r="C42" s="70"/>
      <c r="D42" s="21"/>
      <c r="E42" s="18" t="s">
        <v>3</v>
      </c>
      <c r="F42" s="75"/>
      <c r="G42" s="18" t="s">
        <v>6</v>
      </c>
      <c r="H42" s="19" t="s">
        <v>7</v>
      </c>
      <c r="I42" s="20" t="s">
        <v>32</v>
      </c>
      <c r="J42" s="70"/>
      <c r="K42" s="70"/>
      <c r="L42" s="71"/>
    </row>
    <row r="43" spans="1:12" x14ac:dyDescent="0.2">
      <c r="A43" s="32"/>
      <c r="B43" s="70"/>
      <c r="C43" s="70"/>
      <c r="D43" s="21"/>
      <c r="E43" s="70"/>
      <c r="F43" s="70"/>
      <c r="G43" s="70"/>
      <c r="H43" s="70"/>
      <c r="I43" s="70"/>
      <c r="J43" s="70"/>
      <c r="K43" s="70"/>
      <c r="L43" s="71"/>
    </row>
    <row r="44" spans="1:12" x14ac:dyDescent="0.2">
      <c r="A44" s="32"/>
      <c r="B44" s="70"/>
      <c r="C44" s="76" t="s">
        <v>33</v>
      </c>
      <c r="D44" s="21"/>
      <c r="E44" s="77" t="s">
        <v>34</v>
      </c>
      <c r="F44" s="78"/>
      <c r="G44" s="79"/>
      <c r="H44" s="80"/>
      <c r="I44" s="81" t="s">
        <v>35</v>
      </c>
      <c r="J44" s="78"/>
      <c r="K44" s="78"/>
      <c r="L44" s="71"/>
    </row>
    <row r="45" spans="1:12" ht="13.5" thickBot="1" x14ac:dyDescent="0.25">
      <c r="A45" s="82"/>
      <c r="B45" s="31"/>
      <c r="C45" s="31"/>
      <c r="D45" s="83"/>
      <c r="E45" s="31"/>
      <c r="F45" s="31"/>
      <c r="G45" s="31"/>
      <c r="H45" s="31"/>
      <c r="I45" s="31"/>
      <c r="J45" s="31"/>
      <c r="K45" s="31"/>
      <c r="L45" s="84"/>
    </row>
  </sheetData>
  <sheetProtection selectLockedCells="1"/>
  <autoFilter ref="A14:L34"/>
  <mergeCells count="14">
    <mergeCell ref="J1:J2"/>
    <mergeCell ref="K1:L2"/>
    <mergeCell ref="A5:L5"/>
    <mergeCell ref="F6:G6"/>
    <mergeCell ref="C9:D9"/>
    <mergeCell ref="H9:L9"/>
    <mergeCell ref="A40:C40"/>
    <mergeCell ref="D40:I40"/>
    <mergeCell ref="H10:L10"/>
    <mergeCell ref="A12:L12"/>
    <mergeCell ref="B13:L13"/>
    <mergeCell ref="A36:L36"/>
    <mergeCell ref="B38:D38"/>
    <mergeCell ref="A39:L39"/>
  </mergeCells>
  <dataValidations count="3">
    <dataValidation type="decimal" allowBlank="1" showInputMessage="1" showErrorMessage="1" sqref="K15:K16 K19 K22:K25 K28 K31 K34">
      <formula1>1</formula1>
      <formula2>999999999</formula2>
    </dataValidation>
    <dataValidation type="list" allowBlank="1" showInputMessage="1" showErrorMessage="1" sqref="E42 H2 E7">
      <formula1>"La Paz, Cochabamba, Santa Cruz, Oruro, Potosí, Sucre, Tarija, Trinidad"</formula1>
    </dataValidation>
    <dataValidation type="list" allowBlank="1" showInputMessage="1" showErrorMessage="1" sqref="H42 H7">
      <formula1>"Enero, Febrero, Marzo, Abril, Mayo, Junio, Julio, Agosto, Septiembre, Octubre, Noviembre, Diciembre"</formula1>
    </dataValidation>
  </dataValidations>
  <printOptions horizontalCentered="1"/>
  <pageMargins left="0.39370078740157483" right="0.39370078740157483" top="0.39370078740157483" bottom="0.19685039370078741" header="0" footer="0"/>
  <pageSetup scale="63" fitToHeight="0" orientation="landscape" r:id="rId1"/>
  <headerFooter scaleWithDoc="0" alignWithMargins="0"/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GIOVANI DIAZ ALI</dc:creator>
  <cp:lastModifiedBy>WALTER GIOVANI DIAZ ALI</cp:lastModifiedBy>
  <cp:lastPrinted>2021-08-09T17:11:16Z</cp:lastPrinted>
  <dcterms:created xsi:type="dcterms:W3CDTF">2021-08-05T19:17:22Z</dcterms:created>
  <dcterms:modified xsi:type="dcterms:W3CDTF">2021-08-09T19:40:53Z</dcterms:modified>
</cp:coreProperties>
</file>